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mc:AlternateContent xmlns:mc="http://schemas.openxmlformats.org/markup-compatibility/2006">
    <mc:Choice Requires="x15">
      <x15ac:absPath xmlns:x15ac="http://schemas.microsoft.com/office/spreadsheetml/2010/11/ac" url="F:\MT-SOFT\kyozai\excel_mid\130_input_rool\10_in_rool\10_in_rool\"/>
    </mc:Choice>
  </mc:AlternateContent>
  <xr:revisionPtr revIDLastSave="0" documentId="13_ncr:1_{872C9AD7-C588-494B-9EBB-DDE6803E3B1F}" xr6:coauthVersionLast="45" xr6:coauthVersionMax="45" xr10:uidLastSave="{00000000-0000-0000-0000-000000000000}"/>
  <bookViews>
    <workbookView xWindow="-120" yWindow="-120" windowWidth="19440" windowHeight="15000" xr2:uid="{00000000-000D-0000-FFFF-FFFF00000000}"/>
  </bookViews>
  <sheets>
    <sheet name="序文" sheetId="16" r:id="rId1"/>
    <sheet name="問１" sheetId="13" r:id="rId2"/>
    <sheet name="問２" sheetId="14" r:id="rId3"/>
    <sheet name="問３" sheetId="12" r:id="rId4"/>
    <sheet name="問４" sheetId="15" r:id="rId5"/>
    <sheet name="問５" sheetId="17" r:id="rId6"/>
  </sheets>
  <definedNames>
    <definedName name="IN_1">序文!$A$7</definedName>
    <definedName name="IN_2">序文!$A$18</definedName>
    <definedName name="IN_3">序文!$A$28</definedName>
    <definedName name="IN_4_1">序文!$A$38</definedName>
    <definedName name="IN_4_2">序文!$A$48</definedName>
    <definedName name="IN_4_3">序文!$A$58</definedName>
    <definedName name="IN_5">序文!$A$98</definedName>
    <definedName name="IN_6">序文!$A$108</definedName>
    <definedName name="月">問５!$C$9</definedName>
    <definedName name="商品台帳２">問１!$K$16:$N$21</definedName>
    <definedName name="日">問５!$D$9</definedName>
    <definedName name="年">問５!$B$9</definedName>
    <definedName name="年リスト">問５!$F$10:$F$16</definedName>
    <definedName name="問４解答">問４!$A$72</definedName>
    <definedName name="連番">問５!$G$10:$G$40</definedName>
  </definedNames>
  <calcPr calcId="181029"/>
</workbook>
</file>

<file path=xl/calcChain.xml><?xml version="1.0" encoding="utf-8"?>
<calcChain xmlns="http://schemas.openxmlformats.org/spreadsheetml/2006/main">
  <c r="C59" i="13" l="1"/>
  <c r="I51" i="13"/>
  <c r="G11" i="17"/>
  <c r="G12" i="17" s="1"/>
  <c r="G13" i="17" s="1"/>
  <c r="G14" i="17" s="1"/>
  <c r="G15" i="17" s="1"/>
  <c r="G16" i="17" s="1"/>
  <c r="G17" i="17" s="1"/>
  <c r="G18" i="17" s="1"/>
  <c r="G19" i="17" s="1"/>
  <c r="G20" i="17" s="1"/>
  <c r="G21" i="17" s="1"/>
  <c r="G22" i="17" s="1"/>
  <c r="G23" i="17" s="1"/>
  <c r="G24" i="17" s="1"/>
  <c r="G25" i="17" s="1"/>
  <c r="G26" i="17" s="1"/>
  <c r="G27" i="17" s="1"/>
  <c r="G28" i="17" s="1"/>
  <c r="G29" i="17" s="1"/>
  <c r="G30" i="17" s="1"/>
  <c r="G31" i="17" s="1"/>
  <c r="G32" i="17" s="1"/>
  <c r="G33" i="17" s="1"/>
  <c r="G34" i="17" s="1"/>
  <c r="G35" i="17" s="1"/>
  <c r="G36" i="17" s="1"/>
  <c r="G37" i="17" s="1"/>
  <c r="G38" i="17" s="1"/>
  <c r="G39" i="17" s="1"/>
  <c r="G40" i="17" s="1"/>
  <c r="F11" i="17"/>
  <c r="F12" i="17" s="1"/>
  <c r="F13" i="17" s="1"/>
  <c r="F14" i="17" s="1"/>
  <c r="F15" i="17" s="1"/>
  <c r="F16" i="17" s="1"/>
  <c r="G64" i="16"/>
  <c r="G63" i="16"/>
  <c r="G62" i="16"/>
  <c r="G61" i="16"/>
  <c r="G60" i="16"/>
  <c r="G54" i="16"/>
  <c r="G53" i="16"/>
  <c r="G52" i="16"/>
  <c r="G51" i="16"/>
  <c r="G50" i="16"/>
  <c r="G44" i="16"/>
  <c r="G43" i="16"/>
  <c r="G42" i="16"/>
  <c r="G41" i="16"/>
  <c r="G40" i="16"/>
  <c r="G111" i="16"/>
  <c r="G112" i="16"/>
  <c r="G113" i="16"/>
  <c r="G114" i="16"/>
  <c r="G110" i="16"/>
  <c r="G101" i="16"/>
  <c r="G102" i="16"/>
  <c r="G103" i="16"/>
  <c r="G104" i="16"/>
  <c r="G100" i="16"/>
  <c r="G31" i="16"/>
  <c r="G32" i="16"/>
  <c r="G33" i="16"/>
  <c r="G34" i="16"/>
  <c r="G30" i="16"/>
  <c r="G21" i="16"/>
  <c r="G22" i="16"/>
  <c r="G23" i="16"/>
  <c r="G24" i="16"/>
  <c r="G20" i="16"/>
  <c r="G10" i="16"/>
  <c r="G11" i="16"/>
  <c r="G12" i="16"/>
  <c r="G13" i="16"/>
  <c r="G9" i="16"/>
  <c r="E68" i="15"/>
  <c r="E67" i="15"/>
  <c r="E66" i="15"/>
  <c r="E65" i="15"/>
  <c r="E64" i="15"/>
  <c r="E63" i="15"/>
  <c r="D6" i="12"/>
  <c r="E6" i="12" s="1"/>
  <c r="G6" i="12" s="1"/>
  <c r="D7" i="12"/>
  <c r="E7" i="12" s="1"/>
  <c r="G7" i="12" s="1"/>
  <c r="G8" i="12"/>
  <c r="G9" i="12"/>
  <c r="G10" i="12"/>
  <c r="G11" i="12"/>
  <c r="G12" i="12"/>
  <c r="G13" i="12"/>
  <c r="G14" i="12"/>
  <c r="G15" i="12"/>
  <c r="G16" i="12"/>
  <c r="D5" i="12"/>
  <c r="E5" i="12" s="1"/>
  <c r="G5" i="12" s="1"/>
  <c r="D8" i="12"/>
  <c r="E8" i="12" s="1"/>
  <c r="D9" i="12"/>
  <c r="E9" i="12" s="1"/>
  <c r="D10" i="12"/>
  <c r="E10" i="12" s="1"/>
  <c r="D11" i="12"/>
  <c r="E11" i="12" s="1"/>
  <c r="D12" i="12"/>
  <c r="E12" i="12" s="1"/>
  <c r="D13" i="12"/>
  <c r="E13" i="12" s="1"/>
  <c r="D14" i="12"/>
  <c r="E14" i="12" s="1"/>
  <c r="D15" i="12"/>
  <c r="E15" i="12" s="1"/>
  <c r="D16" i="12"/>
  <c r="E16" i="12" s="1"/>
  <c r="G64" i="13"/>
  <c r="H64" i="13" s="1"/>
  <c r="H65" i="13"/>
  <c r="H66" i="13"/>
  <c r="H67" i="13"/>
  <c r="H68" i="13"/>
  <c r="H69" i="13"/>
  <c r="H70" i="13"/>
  <c r="H71" i="13"/>
  <c r="H72" i="13"/>
  <c r="H73" i="13"/>
  <c r="H74" i="13"/>
  <c r="H75" i="13"/>
  <c r="H76" i="13"/>
  <c r="H77" i="13"/>
  <c r="H78" i="13"/>
  <c r="F78" i="13"/>
  <c r="F77" i="13"/>
  <c r="F76" i="13"/>
  <c r="F75" i="13"/>
  <c r="F74" i="13"/>
  <c r="F73" i="13"/>
  <c r="F72" i="13"/>
  <c r="F71" i="13"/>
  <c r="F70" i="13"/>
  <c r="F69" i="13"/>
  <c r="F68" i="13"/>
  <c r="F67" i="13"/>
  <c r="F66" i="13"/>
  <c r="F65" i="13"/>
  <c r="F64" i="13"/>
  <c r="G78" i="13"/>
  <c r="E78" i="13"/>
  <c r="G77" i="13"/>
  <c r="E77" i="13"/>
  <c r="G76" i="13"/>
  <c r="E76" i="13"/>
  <c r="G75" i="13"/>
  <c r="E75" i="13"/>
  <c r="G74" i="13"/>
  <c r="E74" i="13"/>
  <c r="G73" i="13"/>
  <c r="E73" i="13"/>
  <c r="G72" i="13"/>
  <c r="E72" i="13"/>
  <c r="G71" i="13"/>
  <c r="E71" i="13"/>
  <c r="G70" i="13"/>
  <c r="E70" i="13"/>
  <c r="G69" i="13"/>
  <c r="E69" i="13"/>
  <c r="G68" i="13"/>
  <c r="E68" i="13"/>
  <c r="G67" i="13"/>
  <c r="E67" i="13"/>
  <c r="G66" i="13"/>
  <c r="E66" i="13"/>
  <c r="G65" i="13"/>
  <c r="E65" i="13"/>
  <c r="E64" i="13"/>
  <c r="C61" i="13"/>
  <c r="G16" i="13"/>
  <c r="H16" i="13" s="1"/>
  <c r="H31" i="13" s="1"/>
  <c r="H17" i="13"/>
  <c r="H18" i="13"/>
  <c r="H19" i="13"/>
  <c r="H20" i="13"/>
  <c r="H21" i="13"/>
  <c r="H22" i="13"/>
  <c r="H23" i="13"/>
  <c r="H24" i="13"/>
  <c r="H25" i="13"/>
  <c r="H26" i="13"/>
  <c r="H27" i="13"/>
  <c r="H28" i="13"/>
  <c r="H29" i="13"/>
  <c r="H30" i="13"/>
  <c r="F30" i="13"/>
  <c r="F29" i="13"/>
  <c r="F28" i="13"/>
  <c r="F27" i="13"/>
  <c r="F26" i="13"/>
  <c r="F25" i="13"/>
  <c r="F24" i="13"/>
  <c r="F23" i="13"/>
  <c r="F22" i="13"/>
  <c r="F21" i="13"/>
  <c r="F20" i="13"/>
  <c r="F19" i="13"/>
  <c r="F18" i="13"/>
  <c r="F17" i="13"/>
  <c r="F16" i="13"/>
  <c r="G30" i="13"/>
  <c r="E30" i="13"/>
  <c r="G29" i="13"/>
  <c r="E29" i="13"/>
  <c r="G28" i="13"/>
  <c r="E28" i="13"/>
  <c r="G27" i="13"/>
  <c r="E27" i="13"/>
  <c r="G26" i="13"/>
  <c r="E26" i="13"/>
  <c r="G25" i="13"/>
  <c r="E25" i="13"/>
  <c r="G24" i="13"/>
  <c r="E24" i="13"/>
  <c r="G23" i="13"/>
  <c r="E23" i="13"/>
  <c r="G22" i="13"/>
  <c r="E22" i="13"/>
  <c r="G21" i="13"/>
  <c r="E21" i="13"/>
  <c r="G20" i="13"/>
  <c r="E20" i="13"/>
  <c r="G19" i="13"/>
  <c r="E19" i="13"/>
  <c r="G18" i="13"/>
  <c r="E18" i="13"/>
  <c r="G17" i="13"/>
  <c r="E17" i="13"/>
  <c r="E16" i="13"/>
  <c r="C13" i="13"/>
  <c r="B16" i="14"/>
  <c r="B17" i="14"/>
  <c r="B18" i="14"/>
  <c r="B19" i="14"/>
  <c r="B20" i="14"/>
  <c r="B21" i="14"/>
  <c r="B22" i="14"/>
  <c r="B23" i="14"/>
  <c r="B24" i="14"/>
  <c r="B25" i="14"/>
  <c r="B26" i="14"/>
  <c r="B27" i="14"/>
  <c r="B28" i="14"/>
  <c r="B15" i="14"/>
  <c r="D64" i="14"/>
  <c r="E64" i="14" s="1"/>
  <c r="D65" i="14"/>
  <c r="E65" i="14" s="1"/>
  <c r="D66" i="14"/>
  <c r="E66" i="14" s="1"/>
  <c r="D67" i="14"/>
  <c r="E67" i="14" s="1"/>
  <c r="D68" i="14"/>
  <c r="E68" i="14" s="1"/>
  <c r="D69" i="14"/>
  <c r="E69" i="14" s="1"/>
  <c r="D70" i="14"/>
  <c r="E70" i="14" s="1"/>
  <c r="D71" i="14"/>
  <c r="E71" i="14" s="1"/>
  <c r="D72" i="14"/>
  <c r="E72" i="14" s="1"/>
  <c r="D73" i="14"/>
  <c r="E73" i="14" s="1"/>
  <c r="D74" i="14"/>
  <c r="E74" i="14" s="1"/>
  <c r="D75" i="14"/>
  <c r="E75" i="14" s="1"/>
  <c r="D76" i="14"/>
  <c r="E76" i="14" s="1"/>
  <c r="D77" i="14"/>
  <c r="E77" i="14" s="1"/>
  <c r="B77" i="14"/>
  <c r="B76" i="14"/>
  <c r="B75" i="14"/>
  <c r="B74" i="14"/>
  <c r="B73" i="14"/>
  <c r="B72" i="14"/>
  <c r="B71" i="14"/>
  <c r="B70" i="14"/>
  <c r="B69" i="14"/>
  <c r="B68" i="14"/>
  <c r="B67" i="14"/>
  <c r="B66" i="14"/>
  <c r="B65" i="14"/>
  <c r="B64" i="14"/>
  <c r="D15" i="14"/>
  <c r="E15" i="14" s="1"/>
  <c r="D16" i="14"/>
  <c r="E16" i="14" s="1"/>
  <c r="D17" i="14"/>
  <c r="E17" i="14" s="1"/>
  <c r="D18" i="14"/>
  <c r="E18" i="14" s="1"/>
  <c r="D19" i="14"/>
  <c r="E19" i="14" s="1"/>
  <c r="D20" i="14"/>
  <c r="E20" i="14" s="1"/>
  <c r="D21" i="14"/>
  <c r="E21" i="14" s="1"/>
  <c r="D22" i="14"/>
  <c r="E22" i="14" s="1"/>
  <c r="D23" i="14"/>
  <c r="E23" i="14" s="1"/>
  <c r="D24" i="14"/>
  <c r="E24" i="14" s="1"/>
  <c r="D25" i="14"/>
  <c r="E25" i="14" s="1"/>
  <c r="D26" i="14"/>
  <c r="E26" i="14" s="1"/>
  <c r="D27" i="14"/>
  <c r="E27" i="14" s="1"/>
  <c r="D28" i="14"/>
  <c r="E28" i="14" s="1"/>
  <c r="E12" i="15"/>
  <c r="E11" i="15"/>
  <c r="E10" i="15"/>
  <c r="E9" i="15"/>
  <c r="E8" i="15"/>
  <c r="E7" i="15"/>
  <c r="H32" i="13" l="1"/>
  <c r="H33" i="13" s="1"/>
  <c r="I12" i="13" s="1"/>
  <c r="H79" i="13"/>
  <c r="E29" i="14"/>
  <c r="E30" i="14"/>
  <c r="E31" i="14" s="1"/>
  <c r="C12" i="14" s="1"/>
  <c r="E78" i="14"/>
  <c r="H80" i="13"/>
  <c r="H81" i="13" s="1"/>
  <c r="I60" i="13" s="1"/>
  <c r="E79" i="14" l="1"/>
  <c r="E80" i="14" s="1"/>
  <c r="C61" i="14" s="1"/>
</calcChain>
</file>

<file path=xl/sharedStrings.xml><?xml version="1.0" encoding="utf-8"?>
<sst xmlns="http://schemas.openxmlformats.org/spreadsheetml/2006/main" count="392" uniqueCount="210">
  <si>
    <t>合計</t>
    <rPh sb="0" eb="2">
      <t>ゴウケイ</t>
    </rPh>
    <phoneticPr fontId="2"/>
  </si>
  <si>
    <t>　注文伝票　</t>
    <rPh sb="1" eb="3">
      <t>チュウモン</t>
    </rPh>
    <rPh sb="3" eb="5">
      <t>デンピョウ</t>
    </rPh>
    <phoneticPr fontId="2"/>
  </si>
  <si>
    <t>日付</t>
    <rPh sb="0" eb="2">
      <t>ヒヅ</t>
    </rPh>
    <phoneticPr fontId="2"/>
  </si>
  <si>
    <t>伝票№</t>
    <rPh sb="0" eb="2">
      <t>デンピョウ</t>
    </rPh>
    <phoneticPr fontId="2"/>
  </si>
  <si>
    <t>商品番号</t>
    <rPh sb="0" eb="2">
      <t>ショウヒン</t>
    </rPh>
    <rPh sb="2" eb="4">
      <t>バンゴウ</t>
    </rPh>
    <phoneticPr fontId="2"/>
  </si>
  <si>
    <t>商品名</t>
    <rPh sb="0" eb="3">
      <t>ショウヒンメイ</t>
    </rPh>
    <phoneticPr fontId="2"/>
  </si>
  <si>
    <t>単価</t>
    <rPh sb="0" eb="2">
      <t>タンカ</t>
    </rPh>
    <phoneticPr fontId="2"/>
  </si>
  <si>
    <t>数量</t>
    <rPh sb="0" eb="2">
      <t>スウリョウ</t>
    </rPh>
    <phoneticPr fontId="2"/>
  </si>
  <si>
    <t>TP0001</t>
    <phoneticPr fontId="2"/>
  </si>
  <si>
    <t>パソコン入門</t>
    <rPh sb="4" eb="6">
      <t>ニュウモン</t>
    </rPh>
    <phoneticPr fontId="2"/>
  </si>
  <si>
    <t>TP0010</t>
    <phoneticPr fontId="2"/>
  </si>
  <si>
    <t>OSの基礎知識</t>
    <rPh sb="3" eb="5">
      <t>キソ</t>
    </rPh>
    <rPh sb="5" eb="7">
      <t>チシキ</t>
    </rPh>
    <phoneticPr fontId="2"/>
  </si>
  <si>
    <t>TP0100</t>
    <phoneticPr fontId="2"/>
  </si>
  <si>
    <t>EXCEL入門</t>
    <rPh sb="5" eb="7">
      <t>ニュウモン</t>
    </rPh>
    <phoneticPr fontId="2"/>
  </si>
  <si>
    <t>TP0110</t>
    <phoneticPr fontId="2"/>
  </si>
  <si>
    <t>EXCEL初級</t>
    <rPh sb="5" eb="7">
      <t>ショキュウ</t>
    </rPh>
    <phoneticPr fontId="2"/>
  </si>
  <si>
    <t>TP0120</t>
    <phoneticPr fontId="2"/>
  </si>
  <si>
    <t>EXCEL上級</t>
    <rPh sb="5" eb="7">
      <t>ジョウキュウ</t>
    </rPh>
    <phoneticPr fontId="2"/>
  </si>
  <si>
    <t>TP0200</t>
    <phoneticPr fontId="2"/>
  </si>
  <si>
    <t>WORD入門</t>
    <rPh sb="4" eb="6">
      <t>ニュウモン</t>
    </rPh>
    <phoneticPr fontId="2"/>
  </si>
  <si>
    <t>TP0210</t>
    <phoneticPr fontId="2"/>
  </si>
  <si>
    <t>WORD初級</t>
    <rPh sb="4" eb="6">
      <t>ショキュウ</t>
    </rPh>
    <phoneticPr fontId="2"/>
  </si>
  <si>
    <t>TP0220</t>
    <phoneticPr fontId="2"/>
  </si>
  <si>
    <t>WORD上級</t>
    <rPh sb="4" eb="6">
      <t>ジョウキュウ</t>
    </rPh>
    <phoneticPr fontId="2"/>
  </si>
  <si>
    <t>TP0300</t>
    <phoneticPr fontId="2"/>
  </si>
  <si>
    <t>ACCESS入門</t>
    <rPh sb="6" eb="8">
      <t>ニュウモン</t>
    </rPh>
    <phoneticPr fontId="2"/>
  </si>
  <si>
    <t>TP0310</t>
    <phoneticPr fontId="2"/>
  </si>
  <si>
    <t>ACCESS初級</t>
    <rPh sb="6" eb="8">
      <t>ショキュウ</t>
    </rPh>
    <phoneticPr fontId="2"/>
  </si>
  <si>
    <t>TP0320</t>
    <phoneticPr fontId="2"/>
  </si>
  <si>
    <t>ACCESS上級</t>
    <rPh sb="6" eb="8">
      <t>ジョウキュウ</t>
    </rPh>
    <phoneticPr fontId="2"/>
  </si>
  <si>
    <t>担当者名</t>
    <rPh sb="0" eb="2">
      <t>タントウ</t>
    </rPh>
    <rPh sb="2" eb="3">
      <t>シャ</t>
    </rPh>
    <rPh sb="3" eb="4">
      <t>メイ</t>
    </rPh>
    <phoneticPr fontId="2"/>
  </si>
  <si>
    <t>御　見　積　書</t>
  </si>
  <si>
    <t>下記のとおりお見積もり申し上げます。</t>
  </si>
  <si>
    <t>納品期日：</t>
  </si>
  <si>
    <t>取引方法：</t>
  </si>
  <si>
    <t>月末締め翌月末払い</t>
  </si>
  <si>
    <t>税込合計金額</t>
    <rPh sb="0" eb="2">
      <t>ゼイコ</t>
    </rPh>
    <rPh sb="2" eb="4">
      <t>ゴウケイ</t>
    </rPh>
    <rPh sb="4" eb="6">
      <t>キンガク</t>
    </rPh>
    <phoneticPr fontId="2"/>
  </si>
  <si>
    <t>有効期限：</t>
  </si>
  <si>
    <t>商品台帳</t>
    <rPh sb="0" eb="2">
      <t>ショウヒン</t>
    </rPh>
    <rPh sb="2" eb="4">
      <t>ダイチョウ</t>
    </rPh>
    <phoneticPr fontId="2"/>
  </si>
  <si>
    <t>NO</t>
  </si>
  <si>
    <t>商品番号・商品名</t>
    <rPh sb="0" eb="2">
      <t>ショウヒン</t>
    </rPh>
    <rPh sb="2" eb="4">
      <t>バンゴウ</t>
    </rPh>
    <rPh sb="5" eb="8">
      <t>ショウヒンメイ</t>
    </rPh>
    <phoneticPr fontId="2"/>
  </si>
  <si>
    <t>数量</t>
  </si>
  <si>
    <t>単位</t>
  </si>
  <si>
    <t>税</t>
  </si>
  <si>
    <t>単価</t>
  </si>
  <si>
    <t>金額</t>
  </si>
  <si>
    <t>摘要</t>
  </si>
  <si>
    <t>商品番号・商品名</t>
    <rPh sb="0" eb="2">
      <t>ショウヒン</t>
    </rPh>
    <rPh sb="2" eb="4">
      <t>バンゴウ</t>
    </rPh>
    <phoneticPr fontId="2"/>
  </si>
  <si>
    <t>A0001サンプル商品1</t>
    <phoneticPr fontId="2"/>
  </si>
  <si>
    <t>個</t>
  </si>
  <si>
    <t>別</t>
  </si>
  <si>
    <t>A0002サンプル商品2</t>
    <phoneticPr fontId="2"/>
  </si>
  <si>
    <t>冊</t>
    <rPh sb="0" eb="1">
      <t>サツ</t>
    </rPh>
    <phoneticPr fontId="2"/>
  </si>
  <si>
    <t>A0003サンプル商品3</t>
    <phoneticPr fontId="2"/>
  </si>
  <si>
    <t>枚</t>
    <rPh sb="0" eb="1">
      <t>マイ</t>
    </rPh>
    <phoneticPr fontId="2"/>
  </si>
  <si>
    <t>A0004サンプル商品4</t>
    <phoneticPr fontId="2"/>
  </si>
  <si>
    <t>台</t>
    <rPh sb="0" eb="1">
      <t>ダイ</t>
    </rPh>
    <phoneticPr fontId="2"/>
  </si>
  <si>
    <t>A0005サンプル商品5</t>
    <phoneticPr fontId="2"/>
  </si>
  <si>
    <t>本</t>
    <rPh sb="0" eb="1">
      <t>ホン</t>
    </rPh>
    <phoneticPr fontId="2"/>
  </si>
  <si>
    <t>Z0001諸経費</t>
    <rPh sb="5" eb="8">
      <t>ショケイヒ</t>
    </rPh>
    <phoneticPr fontId="2"/>
  </si>
  <si>
    <t>式</t>
    <rPh sb="0" eb="1">
      <t>シキ</t>
    </rPh>
    <phoneticPr fontId="2"/>
  </si>
  <si>
    <t>込</t>
    <rPh sb="0" eb="1">
      <t>コミ</t>
    </rPh>
    <phoneticPr fontId="2"/>
  </si>
  <si>
    <t>※本来商品台帳は別シートが好ましい</t>
    <rPh sb="1" eb="3">
      <t>ホンライ</t>
    </rPh>
    <rPh sb="3" eb="5">
      <t>ショウヒン</t>
    </rPh>
    <rPh sb="5" eb="7">
      <t>ダイチョウ</t>
    </rPh>
    <rPh sb="8" eb="9">
      <t>ベツ</t>
    </rPh>
    <rPh sb="13" eb="14">
      <t>コノ</t>
    </rPh>
    <phoneticPr fontId="2"/>
  </si>
  <si>
    <t>金額合計</t>
  </si>
  <si>
    <t>消費税</t>
  </si>
  <si>
    <t>見積合計</t>
  </si>
  <si>
    <t>備　考</t>
    <rPh sb="0" eb="1">
      <t>ビ</t>
    </rPh>
    <rPh sb="2" eb="3">
      <t>コウ</t>
    </rPh>
    <phoneticPr fontId="2"/>
  </si>
  <si>
    <t>御請求書</t>
  </si>
  <si>
    <t>お客様コード</t>
  </si>
  <si>
    <t>　日　付　</t>
  </si>
  <si>
    <t>伝 票 番 号</t>
  </si>
  <si>
    <t>担　 当</t>
  </si>
  <si>
    <t>柳瀬</t>
  </si>
  <si>
    <t>〒102-0093</t>
  </si>
  <si>
    <t>東京都千代田区平河町X-X-X</t>
  </si>
  <si>
    <t>スイートローズ株式会社</t>
  </si>
  <si>
    <t>〒107-0052</t>
  </si>
  <si>
    <t>港区赤坂X-X-X</t>
  </si>
  <si>
    <t>以下のとおりご請求申しあげます。</t>
  </si>
  <si>
    <t>合計金額</t>
  </si>
  <si>
    <t>（消費税込み）</t>
  </si>
  <si>
    <t>品　番</t>
  </si>
  <si>
    <t>品　　　名</t>
  </si>
  <si>
    <t>数　量</t>
  </si>
  <si>
    <t>単　  価</t>
  </si>
  <si>
    <t>金 額（税抜）</t>
  </si>
  <si>
    <t>備　考</t>
  </si>
  <si>
    <t>商品CD</t>
  </si>
  <si>
    <t>商品名</t>
  </si>
  <si>
    <t>分類</t>
  </si>
  <si>
    <t>大分類</t>
  </si>
  <si>
    <t>BITT</t>
  </si>
  <si>
    <t>ビタースイート</t>
  </si>
  <si>
    <t>FANT</t>
  </si>
  <si>
    <t>ファンタジー</t>
  </si>
  <si>
    <t>イチゴショート</t>
  </si>
  <si>
    <t>ケーキ</t>
  </si>
  <si>
    <t>LOVE</t>
  </si>
  <si>
    <t>ラヴァーズハート</t>
  </si>
  <si>
    <t>SWEE</t>
  </si>
  <si>
    <t>スイートクリーム</t>
  </si>
  <si>
    <t>チーズケーキ</t>
  </si>
  <si>
    <t>NOCT</t>
  </si>
  <si>
    <t>ノクターン</t>
  </si>
  <si>
    <t>ROMA</t>
  </si>
  <si>
    <t>ロマンチック</t>
  </si>
  <si>
    <t>モンブラン</t>
  </si>
  <si>
    <t>ORCH</t>
  </si>
  <si>
    <t>オーケストラ</t>
  </si>
  <si>
    <t>イチゴタルト</t>
  </si>
  <si>
    <t>タルト</t>
  </si>
  <si>
    <t>ROSE</t>
  </si>
  <si>
    <t>ローズガーデン</t>
  </si>
  <si>
    <t>MARZ</t>
  </si>
  <si>
    <t>マジック</t>
  </si>
  <si>
    <t>キウイタルト</t>
  </si>
  <si>
    <t>CHER</t>
  </si>
  <si>
    <t>チェリークラシックス</t>
  </si>
  <si>
    <t>チェリータルト</t>
  </si>
  <si>
    <t>SOUT</t>
  </si>
  <si>
    <t>サザンクロス</t>
  </si>
  <si>
    <t>ミントゼリー</t>
  </si>
  <si>
    <t>ゼリー</t>
  </si>
  <si>
    <t>ハーブゼリー</t>
  </si>
  <si>
    <t>コーヒーゼリー</t>
  </si>
  <si>
    <t>SPRI</t>
  </si>
  <si>
    <t>春のコレクション</t>
  </si>
  <si>
    <t>イチゴパイ</t>
  </si>
  <si>
    <t>パイ</t>
  </si>
  <si>
    <t>アップルパイ</t>
  </si>
  <si>
    <t>バナナチョコパイ</t>
  </si>
  <si>
    <t>小計</t>
  </si>
  <si>
    <t>合計</t>
  </si>
  <si>
    <t>伝票№</t>
  </si>
  <si>
    <t>担当者</t>
  </si>
  <si>
    <t>手配日</t>
    <phoneticPr fontId="2"/>
  </si>
  <si>
    <t>配送希望日</t>
  </si>
  <si>
    <t>ギフト商品</t>
  </si>
  <si>
    <t>有機コーヒー</t>
    <rPh sb="0" eb="2">
      <t>ユウキ</t>
    </rPh>
    <phoneticPr fontId="2"/>
  </si>
  <si>
    <t>有機紅茶</t>
    <rPh sb="0" eb="2">
      <t>ユウキ</t>
    </rPh>
    <rPh sb="2" eb="4">
      <t>コウチャ</t>
    </rPh>
    <phoneticPr fontId="2"/>
  </si>
  <si>
    <t>有機ジャム</t>
    <phoneticPr fontId="2"/>
  </si>
  <si>
    <t>ハーブティー</t>
    <phoneticPr fontId="2"/>
  </si>
  <si>
    <t>クッキー</t>
    <phoneticPr fontId="2"/>
  </si>
  <si>
    <t>チョコレート</t>
    <phoneticPr fontId="2"/>
  </si>
  <si>
    <t>日本語入力システムをオフ</t>
    <rPh sb="0" eb="3">
      <t>ニホンゴ</t>
    </rPh>
    <rPh sb="3" eb="5">
      <t>ニュウリョク</t>
    </rPh>
    <phoneticPr fontId="2"/>
  </si>
  <si>
    <t>入力時メッセージ</t>
    <rPh sb="0" eb="2">
      <t>ニュウリョク</t>
    </rPh>
    <rPh sb="2" eb="3">
      <t>トキ</t>
    </rPh>
    <phoneticPr fontId="2"/>
  </si>
  <si>
    <t>設定</t>
    <rPh sb="0" eb="2">
      <t>セッテイ</t>
    </rPh>
    <phoneticPr fontId="2"/>
  </si>
  <si>
    <t>解答例</t>
    <rPh sb="0" eb="2">
      <t>カイトウ</t>
    </rPh>
    <rPh sb="2" eb="3">
      <t>レイ</t>
    </rPh>
    <phoneticPr fontId="2"/>
  </si>
  <si>
    <t>エラーメッセージ</t>
    <phoneticPr fontId="2"/>
  </si>
  <si>
    <r>
      <t>デ</t>
    </r>
    <r>
      <rPr>
        <b/>
        <sz val="22"/>
        <color indexed="18"/>
        <rFont val="ＭＳ Ｐゴシック"/>
        <family val="3"/>
        <charset val="128"/>
      </rPr>
      <t>ータの入力規則</t>
    </r>
    <phoneticPr fontId="23" type="noConversion"/>
  </si>
  <si>
    <t>データの入力規則を使うと、セルに入力できる値を制限することができます。以下に、データの入力規則を使うと便利なシナリオの代表例をいくつか示します。</t>
    <phoneticPr fontId="23" type="noConversion"/>
  </si>
  <si>
    <t>市吉</t>
    <rPh sb="0" eb="2">
      <t>ｲﾁﾖｼ</t>
    </rPh>
    <phoneticPr fontId="23" type="noConversion"/>
  </si>
  <si>
    <t>加藤</t>
    <rPh sb="0" eb="2">
      <t>ｶﾄｳ</t>
    </rPh>
    <phoneticPr fontId="23" type="noConversion"/>
  </si>
  <si>
    <t>黒瀬</t>
    <rPh sb="0" eb="2">
      <t>ｸﾛｾ</t>
    </rPh>
    <phoneticPr fontId="23" type="noConversion"/>
  </si>
  <si>
    <t>佐藤</t>
    <rPh sb="0" eb="2">
      <t>ｻﾄｳ</t>
    </rPh>
    <phoneticPr fontId="23" type="noConversion"/>
  </si>
  <si>
    <t>林</t>
    <rPh sb="0" eb="1">
      <t>ﾊﾔｼ</t>
    </rPh>
    <phoneticPr fontId="23" type="noConversion"/>
  </si>
  <si>
    <t>日比野</t>
    <rPh sb="0" eb="3">
      <t>ﾋﾋﾞﾉ</t>
    </rPh>
    <phoneticPr fontId="23" type="noConversion"/>
  </si>
  <si>
    <t>松内</t>
    <rPh sb="0" eb="2">
      <t>ﾏﾂｳﾁ</t>
    </rPh>
    <phoneticPr fontId="23" type="noConversion"/>
  </si>
  <si>
    <t>三輪</t>
    <rPh sb="0" eb="2">
      <t>ﾐﾜ</t>
    </rPh>
    <phoneticPr fontId="23" type="noConversion"/>
  </si>
  <si>
    <t>A0001サンプル商品1</t>
  </si>
  <si>
    <t>TP0010</t>
  </si>
  <si>
    <t>TP0001</t>
  </si>
  <si>
    <t>TP0220</t>
  </si>
  <si>
    <t>商品台帳リスト</t>
    <rPh sb="0" eb="2">
      <t>ショウヒン</t>
    </rPh>
    <rPh sb="2" eb="4">
      <t>ダイチョウ</t>
    </rPh>
    <phoneticPr fontId="2"/>
  </si>
  <si>
    <t>株式会社青葉PC開発</t>
    <rPh sb="4" eb="6">
      <t>アオバ</t>
    </rPh>
    <phoneticPr fontId="2"/>
  </si>
  <si>
    <t>株式会社梶ヶ谷オフィス工業</t>
    <rPh sb="4" eb="7">
      <t>カジガヤ</t>
    </rPh>
    <phoneticPr fontId="2"/>
  </si>
  <si>
    <t>管財課　青葉　靖彦</t>
    <rPh sb="4" eb="6">
      <t>アオバ</t>
    </rPh>
    <phoneticPr fontId="2"/>
  </si>
  <si>
    <t>215-0003 神奈川県横浜市青葉区1-2-3</t>
    <rPh sb="9" eb="13">
      <t>カナガワケン</t>
    </rPh>
    <rPh sb="13" eb="16">
      <t>ヨコハマシ</t>
    </rPh>
    <rPh sb="16" eb="18">
      <t>アオバ</t>
    </rPh>
    <rPh sb="18" eb="19">
      <t>ク</t>
    </rPh>
    <phoneticPr fontId="2"/>
  </si>
  <si>
    <t>045-120-4567</t>
    <phoneticPr fontId="2"/>
  </si>
  <si>
    <t>045-980-6543</t>
    <phoneticPr fontId="2"/>
  </si>
  <si>
    <t>Tel 044-560-3584</t>
    <phoneticPr fontId="2"/>
  </si>
  <si>
    <t>Fax 044-350-1598</t>
    <phoneticPr fontId="2"/>
  </si>
  <si>
    <t>〒213-0001 神奈川県川崎市高津区梶ヶ谷6-5-4</t>
    <rPh sb="10" eb="14">
      <t>カナガワケン</t>
    </rPh>
    <rPh sb="14" eb="17">
      <t>カワサキシ</t>
    </rPh>
    <rPh sb="17" eb="20">
      <t>タカツク</t>
    </rPh>
    <rPh sb="20" eb="23">
      <t>カジガヤ</t>
    </rPh>
    <phoneticPr fontId="2"/>
  </si>
  <si>
    <t>株式会社青葉オフィス</t>
    <rPh sb="4" eb="6">
      <t>アオバ</t>
    </rPh>
    <phoneticPr fontId="2"/>
  </si>
  <si>
    <t>K4509</t>
    <phoneticPr fontId="2"/>
  </si>
  <si>
    <t>青葉</t>
    <rPh sb="0" eb="2">
      <t>アオバ</t>
    </rPh>
    <phoneticPr fontId="2"/>
  </si>
  <si>
    <t>青葉店</t>
    <rPh sb="0" eb="2">
      <t>アオバ</t>
    </rPh>
    <rPh sb="2" eb="3">
      <t>ミセ</t>
    </rPh>
    <phoneticPr fontId="2"/>
  </si>
  <si>
    <t>あざみ野</t>
    <rPh sb="3" eb="4">
      <t>ノ</t>
    </rPh>
    <phoneticPr fontId="2"/>
  </si>
  <si>
    <t>梶ヶ谷</t>
    <rPh sb="0" eb="3">
      <t>カジガヤ</t>
    </rPh>
    <phoneticPr fontId="2"/>
  </si>
  <si>
    <t>お薦めギフト配送伝票</t>
    <rPh sb="1" eb="2">
      <t>スス</t>
    </rPh>
    <phoneticPr fontId="2"/>
  </si>
  <si>
    <r>
      <t>データの入力規則の例</t>
    </r>
    <r>
      <rPr>
        <b/>
        <sz val="12"/>
        <rFont val="Arial"/>
        <family val="2"/>
      </rPr>
      <t xml:space="preserve"> 1 - </t>
    </r>
    <r>
      <rPr>
        <b/>
        <sz val="12"/>
        <rFont val="ＭＳ Ｐゴシック"/>
        <family val="3"/>
        <charset val="128"/>
      </rPr>
      <t>入力する値を</t>
    </r>
    <r>
      <rPr>
        <b/>
        <sz val="12"/>
        <color indexed="10"/>
        <rFont val="ＭＳ Ｐゴシック"/>
        <family val="3"/>
        <charset val="128"/>
      </rPr>
      <t>数値のみ</t>
    </r>
    <r>
      <rPr>
        <b/>
        <sz val="12"/>
        <rFont val="ＭＳ Ｐゴシック"/>
        <family val="3"/>
        <charset val="128"/>
      </rPr>
      <t>に制限する</t>
    </r>
    <phoneticPr fontId="23" type="noConversion"/>
  </si>
  <si>
    <r>
      <t>データの入力規則の例</t>
    </r>
    <r>
      <rPr>
        <b/>
        <sz val="12"/>
        <rFont val="Arial"/>
        <family val="2"/>
      </rPr>
      <t xml:space="preserve"> 2 - </t>
    </r>
    <r>
      <rPr>
        <b/>
        <sz val="12"/>
        <rFont val="ＭＳ Ｐゴシック"/>
        <family val="3"/>
        <charset val="128"/>
      </rPr>
      <t>入力する</t>
    </r>
    <r>
      <rPr>
        <b/>
        <sz val="12"/>
        <color indexed="10"/>
        <rFont val="ＭＳ Ｐゴシック"/>
        <family val="3"/>
        <charset val="128"/>
      </rPr>
      <t>文字列の長さ</t>
    </r>
    <r>
      <rPr>
        <b/>
        <sz val="12"/>
        <rFont val="ＭＳ Ｐゴシック"/>
        <family val="3"/>
        <charset val="128"/>
      </rPr>
      <t>を制限する</t>
    </r>
    <phoneticPr fontId="23" type="noConversion"/>
  </si>
  <si>
    <r>
      <t>データの入力規則の例</t>
    </r>
    <r>
      <rPr>
        <b/>
        <sz val="12"/>
        <rFont val="Arial"/>
        <family val="2"/>
      </rPr>
      <t xml:space="preserve"> 3 - </t>
    </r>
    <r>
      <rPr>
        <b/>
        <sz val="12"/>
        <rFont val="ＭＳ Ｐゴシック"/>
        <family val="3"/>
        <charset val="128"/>
      </rPr>
      <t>入力する値を</t>
    </r>
    <r>
      <rPr>
        <b/>
        <sz val="12"/>
        <color indexed="10"/>
        <rFont val="ＭＳ Ｐゴシック"/>
        <family val="3"/>
        <charset val="128"/>
      </rPr>
      <t>整数の範囲</t>
    </r>
    <r>
      <rPr>
        <b/>
        <sz val="12"/>
        <rFont val="ＭＳ Ｐゴシック"/>
        <family val="3"/>
        <charset val="128"/>
      </rPr>
      <t>に制限する</t>
    </r>
    <phoneticPr fontId="23" type="noConversion"/>
  </si>
  <si>
    <t>セル H41:H45 に、入力する値を値の集合に制限するような入力規則が設定されています。有効な値のリストは、セル M41:M49 に含まれています。セル範囲 H41:H45 の中でセルを選択すると、その右端にドロップダウン矢印が表示されます。矢印をクリックして有効な値のリストを表示し、クリックするだけで値を入力することができます。この例では、エラー メッセージの停止スタイルを使用して、セルに無効な値が入力されないようにしています。</t>
    <rPh sb="183" eb="185">
      <t>ﾃｲｼ</t>
    </rPh>
    <phoneticPr fontId="23" type="noConversion"/>
  </si>
  <si>
    <t>オフ</t>
    <phoneticPr fontId="2"/>
  </si>
  <si>
    <t>ひらがな</t>
    <phoneticPr fontId="2"/>
  </si>
  <si>
    <t>カタカナ</t>
    <phoneticPr fontId="2"/>
  </si>
  <si>
    <r>
      <t>セルH55:H57には、セルを選択したときに、それぞれ日本語入力機能が、</t>
    </r>
    <r>
      <rPr>
        <sz val="12"/>
        <color indexed="10"/>
        <rFont val="ＭＳ Ｐゴシック"/>
        <family val="3"/>
        <charset val="128"/>
      </rPr>
      <t>オフ</t>
    </r>
    <r>
      <rPr>
        <sz val="12"/>
        <rFont val="ＭＳ Ｐゴシック"/>
        <family val="3"/>
        <charset val="128"/>
      </rPr>
      <t>（英数）、</t>
    </r>
    <r>
      <rPr>
        <sz val="12"/>
        <color indexed="10"/>
        <rFont val="ＭＳ Ｐゴシック"/>
        <family val="3"/>
        <charset val="128"/>
      </rPr>
      <t>全角ひらがな</t>
    </r>
    <r>
      <rPr>
        <sz val="12"/>
        <rFont val="ＭＳ Ｐゴシック"/>
        <family val="3"/>
        <charset val="128"/>
      </rPr>
      <t>、</t>
    </r>
    <r>
      <rPr>
        <sz val="12"/>
        <color indexed="10"/>
        <rFont val="ＭＳ Ｐゴシック"/>
        <family val="3"/>
        <charset val="128"/>
      </rPr>
      <t>全角カタカナ</t>
    </r>
    <r>
      <rPr>
        <sz val="12"/>
        <rFont val="ＭＳ Ｐゴシック"/>
        <family val="3"/>
        <charset val="128"/>
      </rPr>
      <t>になるように設定されています。</t>
    </r>
    <rPh sb="15" eb="17">
      <t>センタク</t>
    </rPh>
    <rPh sb="27" eb="30">
      <t>ニホンゴ</t>
    </rPh>
    <rPh sb="30" eb="32">
      <t>ニュウリョク</t>
    </rPh>
    <rPh sb="32" eb="34">
      <t>キノウ</t>
    </rPh>
    <rPh sb="39" eb="41">
      <t>エイスウ</t>
    </rPh>
    <rPh sb="43" eb="45">
      <t>ゼンカク</t>
    </rPh>
    <rPh sb="50" eb="52">
      <t>ゼンカク</t>
    </rPh>
    <rPh sb="62" eb="64">
      <t>セッテイ</t>
    </rPh>
    <phoneticPr fontId="2"/>
  </si>
  <si>
    <r>
      <t>セル H30:H34 に、</t>
    </r>
    <r>
      <rPr>
        <sz val="12"/>
        <color indexed="10"/>
        <rFont val="ＭＳ Ｐゴシック"/>
        <family val="3"/>
        <charset val="128"/>
      </rPr>
      <t>1 から 10 までの整数</t>
    </r>
    <r>
      <rPr>
        <sz val="12"/>
        <rFont val="ＭＳ Ｐゴシック"/>
        <family val="3"/>
        <charset val="128"/>
      </rPr>
      <t xml:space="preserve">以外の値を入力したときに警告を表示するような入力規則が設定されています。この例では、エラー メッセージの情報スタイルを使用して、無効な値が入力されたときにその通知のみ行い、そのまま入力できるようにしています。 </t>
    </r>
    <rPh sb="78" eb="80">
      <t>ｼﾞｮｳﾎｳ</t>
    </rPh>
    <phoneticPr fontId="23" type="noConversion"/>
  </si>
  <si>
    <r>
      <t>セル H19:H23 に、</t>
    </r>
    <r>
      <rPr>
        <sz val="12"/>
        <color indexed="10"/>
        <rFont val="ＭＳ Ｐゴシック"/>
        <family val="3"/>
        <charset val="128"/>
      </rPr>
      <t>7 文字まで</t>
    </r>
    <r>
      <rPr>
        <sz val="12"/>
        <rFont val="ＭＳ Ｐゴシック"/>
        <family val="3"/>
        <charset val="128"/>
      </rPr>
      <t xml:space="preserve">の文字列が入力できるような入力規則が設定されています。この例では、エラー メッセージの注意スタイルを使用して、無効な値が入力されたときにキャンセルするか、またはそのまま入力できるようにしています。
</t>
    </r>
    <rPh sb="62" eb="64">
      <t>ﾁｭｳｲ</t>
    </rPh>
    <phoneticPr fontId="23" type="noConversion"/>
  </si>
  <si>
    <r>
      <t>セル</t>
    </r>
    <r>
      <rPr>
        <sz val="12"/>
        <rFont val="Arial"/>
        <family val="2"/>
      </rPr>
      <t xml:space="preserve"> H9:H13 </t>
    </r>
    <r>
      <rPr>
        <sz val="12"/>
        <rFont val="ＭＳ Ｐゴシック"/>
        <family val="3"/>
        <charset val="128"/>
      </rPr>
      <t>に、</t>
    </r>
    <r>
      <rPr>
        <sz val="12"/>
        <color indexed="10"/>
        <rFont val="ＭＳ Ｐゴシック"/>
        <family val="3"/>
        <charset val="128"/>
      </rPr>
      <t>数値のみ</t>
    </r>
    <r>
      <rPr>
        <sz val="12"/>
        <rFont val="ＭＳ Ｐゴシック"/>
        <family val="3"/>
        <charset val="128"/>
      </rPr>
      <t>入力できるような入力規則が設定されています。この例では、エラー</t>
    </r>
    <r>
      <rPr>
        <sz val="12"/>
        <rFont val="Arial"/>
        <family val="2"/>
      </rPr>
      <t xml:space="preserve"> </t>
    </r>
    <r>
      <rPr>
        <sz val="12"/>
        <rFont val="ＭＳ Ｐゴシック"/>
        <family val="3"/>
        <charset val="128"/>
      </rPr>
      <t>メッセージの停止スタイルを使用して、セルに無効な値が入力されないようにしています。</t>
    </r>
    <r>
      <rPr>
        <sz val="12"/>
        <rFont val="Arial"/>
        <family val="2"/>
      </rPr>
      <t xml:space="preserve"> 
</t>
    </r>
    <r>
      <rPr>
        <sz val="12"/>
        <rFont val="ＭＳ Ｐゴシック"/>
        <family val="3"/>
        <charset val="128"/>
      </rPr>
      <t>この例の入力規則を見るには、セル</t>
    </r>
    <r>
      <rPr>
        <sz val="12"/>
        <rFont val="Arial"/>
        <family val="2"/>
      </rPr>
      <t xml:space="preserve"> H9 </t>
    </r>
    <r>
      <rPr>
        <sz val="12"/>
        <rFont val="ＭＳ Ｐゴシック"/>
        <family val="3"/>
        <charset val="128"/>
      </rPr>
      <t>を選択し、</t>
    </r>
    <r>
      <rPr>
        <sz val="12"/>
        <rFont val="Arial"/>
        <family val="2"/>
      </rPr>
      <t>[</t>
    </r>
    <r>
      <rPr>
        <sz val="12"/>
        <rFont val="ＭＳ Ｐゴシック"/>
        <family val="3"/>
        <charset val="128"/>
      </rPr>
      <t>データ</t>
    </r>
    <r>
      <rPr>
        <sz val="12"/>
        <rFont val="Arial"/>
        <family val="2"/>
      </rPr>
      <t xml:space="preserve">] </t>
    </r>
    <r>
      <rPr>
        <sz val="12"/>
        <rFont val="ＭＳ Ｐゴシック"/>
        <family val="3"/>
        <charset val="128"/>
      </rPr>
      <t>メニューの</t>
    </r>
    <r>
      <rPr>
        <sz val="12"/>
        <rFont val="Arial"/>
        <family val="2"/>
      </rPr>
      <t xml:space="preserve"> [</t>
    </r>
    <r>
      <rPr>
        <sz val="12"/>
        <rFont val="ＭＳ Ｐゴシック"/>
        <family val="3"/>
        <charset val="128"/>
      </rPr>
      <t>入力規則</t>
    </r>
    <r>
      <rPr>
        <sz val="12"/>
        <rFont val="Arial"/>
        <family val="2"/>
      </rPr>
      <t xml:space="preserve">] </t>
    </r>
    <r>
      <rPr>
        <sz val="12"/>
        <rFont val="ＭＳ Ｐゴシック"/>
        <family val="3"/>
        <charset val="128"/>
      </rPr>
      <t>をクリックしてください　－－以下同様－－</t>
    </r>
    <rPh sb="54" eb="56">
      <t>ﾃｲｼ</t>
    </rPh>
    <rPh sb="150" eb="152">
      <t>いか</t>
    </rPh>
    <rPh sb="152" eb="154">
      <t>どうよう</t>
    </rPh>
    <phoneticPr fontId="23" type="noConversion"/>
  </si>
  <si>
    <t>H</t>
    <phoneticPr fontId="2"/>
  </si>
  <si>
    <t>H</t>
    <phoneticPr fontId="2"/>
  </si>
  <si>
    <t>H</t>
    <phoneticPr fontId="2"/>
  </si>
  <si>
    <r>
      <t>データの入力規則の例</t>
    </r>
    <r>
      <rPr>
        <b/>
        <sz val="12"/>
        <rFont val="Arial"/>
        <family val="2"/>
      </rPr>
      <t xml:space="preserve"> </t>
    </r>
    <r>
      <rPr>
        <b/>
        <sz val="12"/>
        <rFont val="ＭＳ Ｐゴシック"/>
        <family val="3"/>
        <charset val="128"/>
      </rPr>
      <t>４．１</t>
    </r>
    <r>
      <rPr>
        <b/>
        <sz val="12"/>
        <rFont val="Arial"/>
        <family val="2"/>
      </rPr>
      <t xml:space="preserve"> - </t>
    </r>
    <r>
      <rPr>
        <b/>
        <sz val="12"/>
        <rFont val="ＭＳ Ｐゴシック"/>
        <family val="3"/>
        <charset val="128"/>
      </rPr>
      <t>半角データのみ入力許可</t>
    </r>
    <rPh sb="17" eb="19">
      <t>はんかく</t>
    </rPh>
    <rPh sb="24" eb="26">
      <t>にゅうりょく</t>
    </rPh>
    <rPh sb="26" eb="28">
      <t>きょか</t>
    </rPh>
    <phoneticPr fontId="23" type="noConversion"/>
  </si>
  <si>
    <r>
      <t>データの入力規則の例</t>
    </r>
    <r>
      <rPr>
        <b/>
        <sz val="12"/>
        <rFont val="Arial"/>
        <family val="2"/>
      </rPr>
      <t xml:space="preserve"> </t>
    </r>
    <r>
      <rPr>
        <b/>
        <sz val="12"/>
        <rFont val="ＭＳ Ｐゴシック"/>
        <family val="3"/>
        <charset val="128"/>
      </rPr>
      <t>４．２</t>
    </r>
    <r>
      <rPr>
        <b/>
        <sz val="12"/>
        <rFont val="Arial"/>
        <family val="2"/>
      </rPr>
      <t xml:space="preserve"> - </t>
    </r>
    <r>
      <rPr>
        <b/>
        <sz val="12"/>
        <rFont val="ＭＳ Ｐゴシック"/>
        <family val="3"/>
        <charset val="128"/>
      </rPr>
      <t>全角データのみ入力許可</t>
    </r>
    <rPh sb="17" eb="19">
      <t>ぜんかく</t>
    </rPh>
    <rPh sb="24" eb="26">
      <t>にゅうりょく</t>
    </rPh>
    <rPh sb="26" eb="28">
      <t>きょか</t>
    </rPh>
    <phoneticPr fontId="23" type="noConversion"/>
  </si>
  <si>
    <r>
      <t>データの入力規則の例</t>
    </r>
    <r>
      <rPr>
        <b/>
        <sz val="12"/>
        <rFont val="Arial"/>
        <family val="2"/>
      </rPr>
      <t xml:space="preserve"> </t>
    </r>
    <r>
      <rPr>
        <b/>
        <sz val="12"/>
        <rFont val="ＭＳ Ｐゴシック"/>
        <family val="3"/>
        <charset val="128"/>
      </rPr>
      <t>４．３</t>
    </r>
    <r>
      <rPr>
        <b/>
        <sz val="12"/>
        <rFont val="Arial"/>
        <family val="2"/>
      </rPr>
      <t xml:space="preserve"> - </t>
    </r>
    <r>
      <rPr>
        <b/>
        <sz val="12"/>
        <rFont val="ＭＳ Ｐゴシック"/>
        <family val="3"/>
        <charset val="128"/>
      </rPr>
      <t>半角スペースは入力不可</t>
    </r>
    <rPh sb="17" eb="19">
      <t>ﾊﾝｶｸ</t>
    </rPh>
    <rPh sb="24" eb="26">
      <t>にゅうりょく</t>
    </rPh>
    <rPh sb="26" eb="28">
      <t>ふか</t>
    </rPh>
    <phoneticPr fontId="23" type="noConversion"/>
  </si>
  <si>
    <t>あい</t>
    <phoneticPr fontId="2"/>
  </si>
  <si>
    <t>bbb</t>
    <phoneticPr fontId="2"/>
  </si>
  <si>
    <r>
      <t>半角データのみの入力を許可する。
入力文字列を</t>
    </r>
    <r>
      <rPr>
        <sz val="12"/>
        <color indexed="10"/>
        <rFont val="ＭＳ Ｐゴシック"/>
        <family val="3"/>
        <charset val="128"/>
      </rPr>
      <t>文字数</t>
    </r>
    <r>
      <rPr>
        <sz val="12"/>
        <rFont val="ＭＳ Ｐゴシック"/>
        <family val="3"/>
        <charset val="128"/>
      </rPr>
      <t>および</t>
    </r>
    <r>
      <rPr>
        <sz val="12"/>
        <color indexed="10"/>
        <rFont val="ＭＳ Ｐゴシック"/>
        <family val="3"/>
        <charset val="128"/>
      </rPr>
      <t>バイト数</t>
    </r>
    <r>
      <rPr>
        <sz val="12"/>
        <rFont val="ＭＳ Ｐゴシック"/>
        <family val="3"/>
        <charset val="128"/>
      </rPr>
      <t xml:space="preserve">に変換して、
</t>
    </r>
    <r>
      <rPr>
        <sz val="12"/>
        <color indexed="10"/>
        <rFont val="ＭＳ Ｐゴシック"/>
        <family val="3"/>
        <charset val="128"/>
      </rPr>
      <t>一致したら半角データと判定</t>
    </r>
    <r>
      <rPr>
        <sz val="12"/>
        <rFont val="ＭＳ Ｐゴシック"/>
        <family val="3"/>
        <charset val="128"/>
      </rPr>
      <t>する。
←全角データ１文字は、JISコードのバイト数に換算すると２バイト
文字数：</t>
    </r>
    <r>
      <rPr>
        <sz val="12"/>
        <color indexed="10"/>
        <rFont val="ＭＳ Ｐゴシック"/>
        <family val="3"/>
        <charset val="128"/>
      </rPr>
      <t>LEN</t>
    </r>
    <r>
      <rPr>
        <sz val="12"/>
        <rFont val="ＭＳ Ｐゴシック"/>
        <family val="3"/>
        <charset val="128"/>
      </rPr>
      <t xml:space="preserve">
バイト数変換：</t>
    </r>
    <r>
      <rPr>
        <sz val="12"/>
        <color indexed="10"/>
        <rFont val="ＭＳ Ｐゴシック"/>
        <family val="3"/>
        <charset val="128"/>
      </rPr>
      <t>LENB</t>
    </r>
    <rPh sb="0" eb="2">
      <t>ハンカク</t>
    </rPh>
    <rPh sb="8" eb="10">
      <t>ニュウリョク</t>
    </rPh>
    <rPh sb="11" eb="13">
      <t>キョカ</t>
    </rPh>
    <rPh sb="17" eb="19">
      <t>ニュウリョク</t>
    </rPh>
    <rPh sb="19" eb="22">
      <t>モジレツ</t>
    </rPh>
    <rPh sb="23" eb="26">
      <t>モジスウ</t>
    </rPh>
    <rPh sb="32" eb="33">
      <t>スウ</t>
    </rPh>
    <rPh sb="34" eb="36">
      <t>ヘンカン</t>
    </rPh>
    <rPh sb="40" eb="42">
      <t>イッチ</t>
    </rPh>
    <rPh sb="45" eb="47">
      <t>ハンカク</t>
    </rPh>
    <rPh sb="51" eb="53">
      <t>ハンテイ</t>
    </rPh>
    <rPh sb="58" eb="60">
      <t>ゼンカク</t>
    </rPh>
    <rPh sb="64" eb="66">
      <t>モジ</t>
    </rPh>
    <rPh sb="78" eb="79">
      <t>スウ</t>
    </rPh>
    <rPh sb="80" eb="82">
      <t>カンサン</t>
    </rPh>
    <rPh sb="91" eb="94">
      <t>モジスウ</t>
    </rPh>
    <rPh sb="102" eb="103">
      <t>スウ</t>
    </rPh>
    <rPh sb="103" eb="105">
      <t>ヘンカン</t>
    </rPh>
    <phoneticPr fontId="2"/>
  </si>
  <si>
    <t>前項と同じく、文字数とバイト数に変換して判定。
バイト換算数が文字数の２倍と等しい場合に、全て全角文字と判定。一致しない場合は、半角文字が混在していると判定。</t>
    <rPh sb="0" eb="2">
      <t>ゼンコウ</t>
    </rPh>
    <rPh sb="3" eb="4">
      <t>オナ</t>
    </rPh>
    <rPh sb="7" eb="10">
      <t>モジスウ</t>
    </rPh>
    <rPh sb="14" eb="15">
      <t>スウ</t>
    </rPh>
    <rPh sb="16" eb="18">
      <t>ヘンカン</t>
    </rPh>
    <rPh sb="20" eb="22">
      <t>ハンテイ</t>
    </rPh>
    <rPh sb="27" eb="29">
      <t>カンサン</t>
    </rPh>
    <rPh sb="29" eb="30">
      <t>スウ</t>
    </rPh>
    <rPh sb="31" eb="34">
      <t>モジスウ</t>
    </rPh>
    <rPh sb="36" eb="37">
      <t>バイ</t>
    </rPh>
    <rPh sb="38" eb="39">
      <t>ヒト</t>
    </rPh>
    <rPh sb="41" eb="43">
      <t>バアイ</t>
    </rPh>
    <rPh sb="45" eb="46">
      <t>スベ</t>
    </rPh>
    <rPh sb="47" eb="49">
      <t>ゼンカク</t>
    </rPh>
    <rPh sb="49" eb="51">
      <t>モジ</t>
    </rPh>
    <rPh sb="52" eb="54">
      <t>ハンテイ</t>
    </rPh>
    <rPh sb="55" eb="57">
      <t>イッチ</t>
    </rPh>
    <rPh sb="60" eb="62">
      <t>バアイ</t>
    </rPh>
    <rPh sb="64" eb="66">
      <t>ハンカク</t>
    </rPh>
    <rPh sb="66" eb="68">
      <t>モジ</t>
    </rPh>
    <rPh sb="69" eb="71">
      <t>コンザイ</t>
    </rPh>
    <rPh sb="76" eb="78">
      <t>ハンテイ</t>
    </rPh>
    <phoneticPr fontId="2"/>
  </si>
  <si>
    <r>
      <t>半角スペースの入力を許可しない。
入力された文字列の中に、半角スペースが見つからなかった場合のみ入力可とする。
判定は、</t>
    </r>
    <r>
      <rPr>
        <sz val="12"/>
        <color indexed="10"/>
        <rFont val="ＭＳ Ｐゴシック"/>
        <family val="3"/>
        <charset val="128"/>
      </rPr>
      <t>SEARCH</t>
    </r>
    <r>
      <rPr>
        <sz val="12"/>
        <rFont val="ＭＳ Ｐゴシック"/>
        <family val="3"/>
        <charset val="128"/>
      </rPr>
      <t>関数で半角スペース" "を検索した結果を調べる。
エラーで返る（#VALUE：見つからなかった）場合に入力可。
エラーか否かは</t>
    </r>
    <r>
      <rPr>
        <sz val="12"/>
        <color indexed="10"/>
        <rFont val="ＭＳ Ｐゴシック"/>
        <family val="3"/>
        <charset val="128"/>
      </rPr>
      <t>ISERROR</t>
    </r>
    <r>
      <rPr>
        <sz val="12"/>
        <rFont val="ＭＳ Ｐゴシック"/>
        <family val="3"/>
        <charset val="128"/>
      </rPr>
      <t>関数で判定</t>
    </r>
    <rPh sb="0" eb="2">
      <t>ハンカク</t>
    </rPh>
    <rPh sb="7" eb="9">
      <t>ニュウリョク</t>
    </rPh>
    <rPh sb="10" eb="12">
      <t>キョカ</t>
    </rPh>
    <rPh sb="17" eb="19">
      <t>ニュウリョク</t>
    </rPh>
    <rPh sb="22" eb="25">
      <t>モジレツ</t>
    </rPh>
    <rPh sb="26" eb="27">
      <t>ナカ</t>
    </rPh>
    <rPh sb="29" eb="31">
      <t>ハンカク</t>
    </rPh>
    <rPh sb="36" eb="37">
      <t>ミ</t>
    </rPh>
    <rPh sb="44" eb="46">
      <t>バアイ</t>
    </rPh>
    <rPh sb="48" eb="50">
      <t>ニュウリョク</t>
    </rPh>
    <rPh sb="50" eb="51">
      <t>カ</t>
    </rPh>
    <rPh sb="56" eb="58">
      <t>ハンテイ</t>
    </rPh>
    <rPh sb="66" eb="68">
      <t>カンスウ</t>
    </rPh>
    <rPh sb="69" eb="71">
      <t>ハンカク</t>
    </rPh>
    <rPh sb="79" eb="81">
      <t>ケンサク</t>
    </rPh>
    <rPh sb="83" eb="85">
      <t>ケッカ</t>
    </rPh>
    <rPh sb="86" eb="87">
      <t>シラ</t>
    </rPh>
    <rPh sb="95" eb="96">
      <t>カエ</t>
    </rPh>
    <rPh sb="105" eb="106">
      <t>ミ</t>
    </rPh>
    <rPh sb="114" eb="116">
      <t>バアイ</t>
    </rPh>
    <rPh sb="117" eb="119">
      <t>ニュウリョク</t>
    </rPh>
    <rPh sb="119" eb="120">
      <t>カ</t>
    </rPh>
    <rPh sb="126" eb="127">
      <t>イナ</t>
    </rPh>
    <rPh sb="136" eb="138">
      <t>カンスウ</t>
    </rPh>
    <rPh sb="139" eb="141">
      <t>ハンテイ</t>
    </rPh>
    <phoneticPr fontId="2"/>
  </si>
  <si>
    <r>
      <t>データの入力規則の例</t>
    </r>
    <r>
      <rPr>
        <b/>
        <sz val="12"/>
        <rFont val="Arial"/>
        <family val="2"/>
      </rPr>
      <t xml:space="preserve"> </t>
    </r>
    <r>
      <rPr>
        <b/>
        <sz val="12"/>
        <rFont val="ＭＳ Ｐゴシック"/>
        <family val="3"/>
        <charset val="128"/>
      </rPr>
      <t>５</t>
    </r>
    <r>
      <rPr>
        <b/>
        <sz val="12"/>
        <rFont val="Arial"/>
        <family val="2"/>
      </rPr>
      <t xml:space="preserve"> - </t>
    </r>
    <r>
      <rPr>
        <b/>
        <sz val="12"/>
        <rFont val="ＭＳ Ｐゴシック"/>
        <family val="3"/>
        <charset val="128"/>
      </rPr>
      <t>入力する値を</t>
    </r>
    <r>
      <rPr>
        <b/>
        <sz val="12"/>
        <color indexed="10"/>
        <rFont val="ＭＳ Ｐゴシック"/>
        <family val="3"/>
        <charset val="128"/>
      </rPr>
      <t>値の集合（リスト）</t>
    </r>
    <r>
      <rPr>
        <b/>
        <sz val="12"/>
        <rFont val="ＭＳ Ｐゴシック"/>
        <family val="3"/>
        <charset val="128"/>
      </rPr>
      <t>に制限する</t>
    </r>
    <phoneticPr fontId="23" type="noConversion"/>
  </si>
  <si>
    <r>
      <t>データの入力規則の例</t>
    </r>
    <r>
      <rPr>
        <b/>
        <sz val="12"/>
        <rFont val="Arial"/>
        <family val="2"/>
      </rPr>
      <t xml:space="preserve"> </t>
    </r>
    <r>
      <rPr>
        <b/>
        <sz val="12"/>
        <rFont val="ＭＳ Ｐゴシック"/>
        <family val="3"/>
        <charset val="128"/>
      </rPr>
      <t>６</t>
    </r>
    <r>
      <rPr>
        <b/>
        <sz val="12"/>
        <rFont val="Arial"/>
        <family val="2"/>
      </rPr>
      <t xml:space="preserve"> - </t>
    </r>
    <r>
      <rPr>
        <b/>
        <sz val="12"/>
        <rFont val="ＭＳ Ｐゴシック"/>
        <family val="3"/>
        <charset val="128"/>
      </rPr>
      <t>入力時に自動的に</t>
    </r>
    <r>
      <rPr>
        <b/>
        <sz val="12"/>
        <color indexed="10"/>
        <rFont val="ＭＳ Ｐゴシック"/>
        <family val="3"/>
        <charset val="128"/>
      </rPr>
      <t>日本語入力機能</t>
    </r>
    <r>
      <rPr>
        <b/>
        <sz val="12"/>
        <rFont val="ＭＳ Ｐゴシック"/>
        <family val="3"/>
        <charset val="128"/>
      </rPr>
      <t>を切り替える</t>
    </r>
    <rPh sb="17" eb="18">
      <t>じ</t>
    </rPh>
    <rPh sb="19" eb="22">
      <t>じどうてき</t>
    </rPh>
    <rPh sb="23" eb="26">
      <t>にほんご</t>
    </rPh>
    <rPh sb="26" eb="28">
      <t>にゅうりょく</t>
    </rPh>
    <rPh sb="28" eb="30">
      <t>きのう</t>
    </rPh>
    <rPh sb="31" eb="32">
      <t>き</t>
    </rPh>
    <rPh sb="33" eb="34">
      <t>か</t>
    </rPh>
    <phoneticPr fontId="23" type="noConversion"/>
  </si>
  <si>
    <t>年</t>
    <rPh sb="0" eb="1">
      <t>ネン</t>
    </rPh>
    <phoneticPr fontId="2"/>
  </si>
  <si>
    <t>月</t>
    <rPh sb="0" eb="1">
      <t>ツキ</t>
    </rPh>
    <phoneticPr fontId="2"/>
  </si>
  <si>
    <t>日</t>
    <rPh sb="0" eb="1">
      <t>ヒ</t>
    </rPh>
    <phoneticPr fontId="2"/>
  </si>
  <si>
    <t>年リスト</t>
    <rPh sb="0" eb="1">
      <t>ネン</t>
    </rPh>
    <phoneticPr fontId="2"/>
  </si>
  <si>
    <t>連番</t>
    <rPh sb="0" eb="2">
      <t>レンバン</t>
    </rPh>
    <phoneticPr fontId="2"/>
  </si>
  <si>
    <t>A0002サンプル商品2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</si>
</sst>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Red]&quot;¥&quot;\-#,##0"/>
    <numFmt numFmtId="42" formatCode="_ &quot;¥&quot;* #,##0_ ;_ &quot;¥&quot;* \-#,##0_ ;_ &quot;¥&quot;* &quot;-&quot;_ ;_ @_ "/>
    <numFmt numFmtId="176" formatCode="m/d"/>
    <numFmt numFmtId="177" formatCode="@&quot;　御中&quot;"/>
    <numFmt numFmtId="178" formatCode="@&quot;　様&quot;"/>
    <numFmt numFmtId="179" formatCode="&quot;〒&quot;@"/>
    <numFmt numFmtId="180" formatCode="&quot;Tel &quot;@"/>
    <numFmt numFmtId="181" formatCode="&quot;Fax &quot;@"/>
    <numFmt numFmtId="182" formatCode="&quot;金額合計&quot;* &quot;¥&quot;#,##0"/>
    <numFmt numFmtId="183" formatCode="&quot;¥&quot;#,##0"/>
    <numFmt numFmtId="184" formatCode="0000\-0000"/>
  </numFmts>
  <fonts count="30"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u/>
      <sz val="12"/>
      <name val="ＭＳ Ｐゴシック"/>
      <family val="3"/>
      <charset val="128"/>
    </font>
    <font>
      <sz val="20"/>
      <name val="ＭＳ ゴシック"/>
      <family val="3"/>
      <charset val="128"/>
    </font>
    <font>
      <sz val="11"/>
      <name val="ＭＳ 明朝"/>
      <family val="1"/>
      <charset val="128"/>
    </font>
    <font>
      <sz val="14"/>
      <name val="ＭＳ 明朝"/>
      <family val="1"/>
      <charset val="128"/>
    </font>
    <font>
      <sz val="18"/>
      <name val="ＭＳ 明朝"/>
      <family val="1"/>
      <charset val="128"/>
    </font>
    <font>
      <sz val="18"/>
      <name val="ＭＳ Ｐゴシック"/>
      <family val="3"/>
      <charset val="128"/>
    </font>
    <font>
      <sz val="18"/>
      <name val="ＭＳ Ｐ明朝"/>
      <family val="1"/>
      <charset val="128"/>
    </font>
    <font>
      <b/>
      <sz val="22"/>
      <name val="ＭＳ 明朝"/>
      <family val="1"/>
      <charset val="128"/>
    </font>
    <font>
      <sz val="12"/>
      <name val="ＭＳ Ｐゴシック"/>
      <family val="3"/>
      <charset val="128"/>
    </font>
    <font>
      <sz val="11"/>
      <color indexed="18"/>
      <name val="ＭＳ Ｐゴシック"/>
      <family val="3"/>
      <charset val="128"/>
    </font>
    <font>
      <b/>
      <sz val="14"/>
      <name val="ＭＳ 明朝"/>
      <family val="1"/>
      <charset val="128"/>
    </font>
    <font>
      <b/>
      <i/>
      <sz val="16"/>
      <name val="ＭＳ 明朝"/>
      <family val="1"/>
      <charset val="128"/>
    </font>
    <font>
      <sz val="14"/>
      <name val="ＭＳ Ｐゴシック"/>
      <family val="3"/>
      <charset val="128"/>
    </font>
    <font>
      <b/>
      <sz val="16"/>
      <name val="ＭＳ Ｐゴシック"/>
      <family val="3"/>
      <charset val="128"/>
    </font>
    <font>
      <b/>
      <sz val="12"/>
      <name val="ＭＳ Ｐゴシック"/>
      <family val="3"/>
      <charset val="128"/>
    </font>
    <font>
      <b/>
      <sz val="12"/>
      <color indexed="12"/>
      <name val="ＭＳ Ｐゴシック"/>
      <family val="3"/>
      <charset val="128"/>
    </font>
    <font>
      <b/>
      <sz val="11"/>
      <color indexed="12"/>
      <name val="ＭＳ Ｐゴシック"/>
      <family val="3"/>
      <charset val="128"/>
    </font>
    <font>
      <b/>
      <sz val="22"/>
      <color indexed="10"/>
      <name val="ＭＳ Ｐゴシック"/>
      <family val="3"/>
      <charset val="128"/>
    </font>
    <font>
      <b/>
      <sz val="22"/>
      <color indexed="18"/>
      <name val="ＭＳ Ｐゴシック"/>
      <family val="3"/>
      <charset val="128"/>
    </font>
    <font>
      <sz val="10"/>
      <name val="Arial"/>
      <family val="2"/>
    </font>
    <font>
      <sz val="10"/>
      <name val="ＭＳ Ｐゴシック"/>
      <family val="3"/>
      <charset val="128"/>
    </font>
    <font>
      <sz val="12"/>
      <name val="Arial"/>
      <family val="2"/>
    </font>
    <font>
      <b/>
      <sz val="12"/>
      <name val="Arial"/>
      <family val="2"/>
    </font>
    <font>
      <b/>
      <sz val="12"/>
      <color indexed="10"/>
      <name val="ＭＳ Ｐゴシック"/>
      <family val="3"/>
      <charset val="128"/>
    </font>
    <font>
      <sz val="12"/>
      <color indexed="10"/>
      <name val="ＭＳ Ｐゴシック"/>
      <family val="3"/>
      <charset val="128"/>
    </font>
    <font>
      <sz val="16"/>
      <name val="ＭＳ Ｐゴシック"/>
      <family val="3"/>
      <charset val="128"/>
    </font>
  </fonts>
  <fills count="8">
    <fill>
      <patternFill patternType="none"/>
    </fill>
    <fill>
      <patternFill patternType="gray125"/>
    </fill>
    <fill>
      <patternFill patternType="solid">
        <fgColor indexed="47"/>
        <bgColor indexed="64"/>
      </patternFill>
    </fill>
    <fill>
      <patternFill patternType="solid">
        <fgColor indexed="42"/>
        <bgColor indexed="64"/>
      </patternFill>
    </fill>
    <fill>
      <patternFill patternType="solid">
        <fgColor indexed="22"/>
        <bgColor indexed="64"/>
      </patternFill>
    </fill>
    <fill>
      <patternFill patternType="solid">
        <fgColor indexed="26"/>
        <bgColor indexed="64"/>
      </patternFill>
    </fill>
    <fill>
      <patternFill patternType="solid">
        <fgColor indexed="43"/>
        <bgColor indexed="64"/>
      </patternFill>
    </fill>
    <fill>
      <patternFill patternType="solid">
        <fgColor indexed="44"/>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right style="medium">
        <color indexed="64"/>
      </right>
      <top/>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12"/>
      </left>
      <right style="dotted">
        <color indexed="12"/>
      </right>
      <top style="medium">
        <color indexed="12"/>
      </top>
      <bottom style="double">
        <color indexed="12"/>
      </bottom>
      <diagonal/>
    </border>
    <border>
      <left style="dotted">
        <color indexed="12"/>
      </left>
      <right style="dotted">
        <color indexed="12"/>
      </right>
      <top style="medium">
        <color indexed="12"/>
      </top>
      <bottom style="double">
        <color indexed="12"/>
      </bottom>
      <diagonal/>
    </border>
    <border>
      <left style="dotted">
        <color indexed="12"/>
      </left>
      <right style="medium">
        <color indexed="12"/>
      </right>
      <top style="medium">
        <color indexed="12"/>
      </top>
      <bottom style="double">
        <color indexed="12"/>
      </bottom>
      <diagonal/>
    </border>
    <border>
      <left style="medium">
        <color indexed="12"/>
      </left>
      <right style="dotted">
        <color indexed="12"/>
      </right>
      <top/>
      <bottom style="dotted">
        <color indexed="12"/>
      </bottom>
      <diagonal/>
    </border>
    <border>
      <left style="dotted">
        <color indexed="12"/>
      </left>
      <right style="dotted">
        <color indexed="12"/>
      </right>
      <top/>
      <bottom style="dotted">
        <color indexed="12"/>
      </bottom>
      <diagonal/>
    </border>
    <border>
      <left style="dotted">
        <color indexed="12"/>
      </left>
      <right style="medium">
        <color indexed="12"/>
      </right>
      <top/>
      <bottom style="dotted">
        <color indexed="12"/>
      </bottom>
      <diagonal/>
    </border>
    <border>
      <left style="medium">
        <color indexed="12"/>
      </left>
      <right style="dotted">
        <color indexed="12"/>
      </right>
      <top style="dotted">
        <color indexed="12"/>
      </top>
      <bottom style="dotted">
        <color indexed="12"/>
      </bottom>
      <diagonal/>
    </border>
    <border>
      <left style="dotted">
        <color indexed="12"/>
      </left>
      <right style="dotted">
        <color indexed="12"/>
      </right>
      <top style="dotted">
        <color indexed="12"/>
      </top>
      <bottom style="dotted">
        <color indexed="12"/>
      </bottom>
      <diagonal/>
    </border>
    <border>
      <left style="dotted">
        <color indexed="12"/>
      </left>
      <right style="medium">
        <color indexed="12"/>
      </right>
      <top style="dotted">
        <color indexed="12"/>
      </top>
      <bottom style="dotted">
        <color indexed="12"/>
      </bottom>
      <diagonal/>
    </border>
    <border>
      <left style="medium">
        <color indexed="12"/>
      </left>
      <right style="dotted">
        <color indexed="12"/>
      </right>
      <top style="dotted">
        <color indexed="12"/>
      </top>
      <bottom style="medium">
        <color indexed="12"/>
      </bottom>
      <diagonal/>
    </border>
    <border>
      <left style="dotted">
        <color indexed="12"/>
      </left>
      <right style="dotted">
        <color indexed="12"/>
      </right>
      <top style="dotted">
        <color indexed="12"/>
      </top>
      <bottom style="medium">
        <color indexed="12"/>
      </bottom>
      <diagonal/>
    </border>
    <border>
      <left style="dotted">
        <color indexed="12"/>
      </left>
      <right style="medium">
        <color indexed="12"/>
      </right>
      <top style="dotted">
        <color indexed="12"/>
      </top>
      <bottom style="medium">
        <color indexed="12"/>
      </bottom>
      <diagonal/>
    </border>
    <border>
      <left style="medium">
        <color indexed="21"/>
      </left>
      <right style="medium">
        <color indexed="21"/>
      </right>
      <top style="medium">
        <color indexed="21"/>
      </top>
      <bottom style="medium">
        <color indexed="21"/>
      </bottom>
      <diagonal/>
    </border>
    <border>
      <left style="medium">
        <color indexed="18"/>
      </left>
      <right style="medium">
        <color indexed="18"/>
      </right>
      <top style="medium">
        <color indexed="18"/>
      </top>
      <bottom/>
      <diagonal/>
    </border>
    <border>
      <left style="medium">
        <color indexed="18"/>
      </left>
      <right style="medium">
        <color indexed="18"/>
      </right>
      <top/>
      <bottom/>
      <diagonal/>
    </border>
    <border>
      <left style="medium">
        <color indexed="18"/>
      </left>
      <right style="medium">
        <color indexed="18"/>
      </right>
      <top/>
      <bottom style="medium">
        <color indexed="18"/>
      </bottom>
      <diagonal/>
    </border>
    <border>
      <left style="thin">
        <color indexed="64"/>
      </left>
      <right style="thin">
        <color indexed="64"/>
      </right>
      <top style="thin">
        <color indexed="64"/>
      </top>
      <bottom/>
      <diagonal/>
    </border>
    <border>
      <left style="medium">
        <color indexed="12"/>
      </left>
      <right style="medium">
        <color indexed="12"/>
      </right>
      <top style="medium">
        <color indexed="12"/>
      </top>
      <bottom style="thin">
        <color indexed="12"/>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style="thin">
        <color indexed="12"/>
      </top>
      <bottom style="medium">
        <color indexed="12"/>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12"/>
      </left>
      <right/>
      <top style="medium">
        <color indexed="12"/>
      </top>
      <bottom style="thin">
        <color indexed="12"/>
      </bottom>
      <diagonal/>
    </border>
    <border>
      <left/>
      <right style="medium">
        <color indexed="12"/>
      </right>
      <top style="medium">
        <color indexed="12"/>
      </top>
      <bottom style="thin">
        <color indexed="12"/>
      </bottom>
      <diagonal/>
    </border>
    <border>
      <left style="medium">
        <color indexed="12"/>
      </left>
      <right/>
      <top style="thin">
        <color indexed="12"/>
      </top>
      <bottom style="thin">
        <color indexed="12"/>
      </bottom>
      <diagonal/>
    </border>
    <border>
      <left/>
      <right style="medium">
        <color indexed="12"/>
      </right>
      <top style="thin">
        <color indexed="12"/>
      </top>
      <bottom style="thin">
        <color indexed="12"/>
      </bottom>
      <diagonal/>
    </border>
    <border>
      <left style="medium">
        <color indexed="12"/>
      </left>
      <right/>
      <top style="thin">
        <color indexed="12"/>
      </top>
      <bottom style="medium">
        <color indexed="12"/>
      </bottom>
      <diagonal/>
    </border>
    <border>
      <left/>
      <right style="medium">
        <color indexed="12"/>
      </right>
      <top style="thin">
        <color indexed="12"/>
      </top>
      <bottom style="medium">
        <color indexed="12"/>
      </bottom>
      <diagonal/>
    </border>
    <border>
      <left/>
      <right/>
      <top style="thin">
        <color indexed="64"/>
      </top>
      <bottom style="thin">
        <color indexed="64"/>
      </bottom>
      <diagonal/>
    </border>
  </borders>
  <cellStyleXfs count="4">
    <xf numFmtId="0" fontId="0" fillId="0" borderId="0"/>
    <xf numFmtId="38" fontId="1" fillId="0" borderId="0" applyFont="0" applyFill="0" applyBorder="0" applyAlignment="0" applyProtection="0"/>
    <xf numFmtId="6" fontId="1" fillId="0" borderId="0" applyFont="0" applyFill="0" applyBorder="0" applyAlignment="0" applyProtection="0"/>
    <xf numFmtId="0" fontId="1" fillId="0" borderId="0" applyFont="0" applyFill="0" applyBorder="0" applyAlignment="0" applyProtection="0"/>
  </cellStyleXfs>
  <cellXfs count="155">
    <xf numFmtId="0" fontId="0" fillId="0" borderId="0" xfId="0"/>
    <xf numFmtId="0" fontId="0" fillId="0" borderId="1" xfId="0" applyBorder="1"/>
    <xf numFmtId="38" fontId="1" fillId="0" borderId="1" xfId="1" applyBorder="1"/>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1" xfId="0" applyFill="1" applyBorder="1"/>
    <xf numFmtId="176" fontId="0" fillId="0" borderId="1" xfId="0" applyNumberFormat="1" applyBorder="1"/>
    <xf numFmtId="0" fontId="6" fillId="0" borderId="0" xfId="0" applyFont="1"/>
    <xf numFmtId="177" fontId="7" fillId="0" borderId="0" xfId="0" applyNumberFormat="1" applyFont="1"/>
    <xf numFmtId="31" fontId="6" fillId="0" borderId="0" xfId="0" applyNumberFormat="1" applyFont="1"/>
    <xf numFmtId="178" fontId="6" fillId="0" borderId="0" xfId="0" applyNumberFormat="1" applyFont="1" applyAlignment="1">
      <alignment horizontal="left" indent="1"/>
    </xf>
    <xf numFmtId="179" fontId="6" fillId="0" borderId="0" xfId="0" applyNumberFormat="1" applyFont="1" applyAlignment="1">
      <alignment horizontal="left" indent="1"/>
    </xf>
    <xf numFmtId="0" fontId="6" fillId="0" borderId="0" xfId="0" applyFont="1" applyAlignment="1">
      <alignment horizontal="right"/>
    </xf>
    <xf numFmtId="180" fontId="6" fillId="0" borderId="0" xfId="0" applyNumberFormat="1" applyFont="1" applyAlignment="1">
      <alignment horizontal="left" indent="1"/>
    </xf>
    <xf numFmtId="181" fontId="6" fillId="0" borderId="0" xfId="0" applyNumberFormat="1" applyFont="1" applyAlignment="1">
      <alignment horizontal="left" indent="1"/>
    </xf>
    <xf numFmtId="31" fontId="6" fillId="0" borderId="0" xfId="0" applyNumberFormat="1" applyFont="1" applyAlignment="1">
      <alignment horizontal="left"/>
    </xf>
    <xf numFmtId="0" fontId="6" fillId="3" borderId="1" xfId="0" applyFont="1" applyFill="1" applyBorder="1" applyAlignment="1">
      <alignment horizontal="center" vertical="center"/>
    </xf>
    <xf numFmtId="0" fontId="6" fillId="0" borderId="1" xfId="0" applyFont="1" applyBorder="1"/>
    <xf numFmtId="38" fontId="6" fillId="0" borderId="1" xfId="1" applyFont="1" applyBorder="1"/>
    <xf numFmtId="0" fontId="6" fillId="0" borderId="1" xfId="0" applyFont="1" applyBorder="1" applyAlignment="1">
      <alignment horizontal="center"/>
    </xf>
    <xf numFmtId="38" fontId="6" fillId="0" borderId="1" xfId="1" applyFont="1" applyBorder="1" applyAlignment="1"/>
    <xf numFmtId="0" fontId="6" fillId="0" borderId="0" xfId="0" applyFont="1" applyFill="1" applyBorder="1"/>
    <xf numFmtId="0" fontId="11" fillId="0" borderId="4" xfId="3" applyFont="1" applyBorder="1" applyAlignment="1">
      <alignment horizontal="centerContinuous"/>
    </xf>
    <xf numFmtId="0" fontId="12" fillId="0" borderId="0" xfId="3" applyFont="1"/>
    <xf numFmtId="0" fontId="1" fillId="0" borderId="0" xfId="3" applyFont="1"/>
    <xf numFmtId="0" fontId="13" fillId="4" borderId="5" xfId="3" applyFont="1" applyFill="1" applyBorder="1" applyAlignment="1">
      <alignment horizontal="center"/>
    </xf>
    <xf numFmtId="0" fontId="13" fillId="4" borderId="6" xfId="3" applyFont="1" applyFill="1" applyBorder="1" applyAlignment="1">
      <alignment horizontal="center"/>
    </xf>
    <xf numFmtId="0" fontId="13" fillId="4" borderId="7" xfId="3" applyFont="1" applyFill="1" applyBorder="1" applyAlignment="1">
      <alignment horizontal="center"/>
    </xf>
    <xf numFmtId="184" fontId="1" fillId="0" borderId="8" xfId="3" applyNumberFormat="1" applyFont="1" applyBorder="1" applyAlignment="1">
      <alignment horizontal="center"/>
    </xf>
    <xf numFmtId="14" fontId="1" fillId="0" borderId="9" xfId="3" applyNumberFormat="1" applyFont="1" applyBorder="1" applyAlignment="1">
      <alignment horizontal="center"/>
    </xf>
    <xf numFmtId="0" fontId="1" fillId="0" borderId="9" xfId="3" applyFont="1" applyBorder="1" applyAlignment="1">
      <alignment horizontal="center"/>
    </xf>
    <xf numFmtId="0" fontId="1" fillId="0" borderId="10" xfId="3" applyFont="1" applyBorder="1" applyAlignment="1">
      <alignment horizontal="center"/>
    </xf>
    <xf numFmtId="0" fontId="1" fillId="0" borderId="0" xfId="3"/>
    <xf numFmtId="0" fontId="14" fillId="0" borderId="0" xfId="3" applyFont="1"/>
    <xf numFmtId="0" fontId="1" fillId="0" borderId="0" xfId="3" applyFont="1" applyAlignment="1">
      <alignment horizontal="right"/>
    </xf>
    <xf numFmtId="0" fontId="6" fillId="0" borderId="0" xfId="3" applyFont="1"/>
    <xf numFmtId="0" fontId="15" fillId="0" borderId="11" xfId="3" applyFont="1" applyBorder="1"/>
    <xf numFmtId="6" fontId="15" fillId="0" borderId="11" xfId="2" applyFont="1" applyBorder="1" applyAlignment="1"/>
    <xf numFmtId="0" fontId="15" fillId="0" borderId="11" xfId="3" applyFont="1" applyBorder="1" applyAlignment="1"/>
    <xf numFmtId="0" fontId="1" fillId="0" borderId="11" xfId="3" applyFont="1" applyBorder="1"/>
    <xf numFmtId="0" fontId="13" fillId="4" borderId="12" xfId="3" applyFont="1" applyFill="1" applyBorder="1" applyAlignment="1">
      <alignment horizontal="center"/>
    </xf>
    <xf numFmtId="0" fontId="13" fillId="4" borderId="13" xfId="3" applyFont="1" applyFill="1" applyBorder="1" applyAlignment="1">
      <alignment horizontal="center"/>
    </xf>
    <xf numFmtId="0" fontId="3" fillId="5" borderId="14" xfId="3" applyFont="1" applyFill="1" applyBorder="1" applyAlignment="1">
      <alignment horizontal="center"/>
    </xf>
    <xf numFmtId="0" fontId="3" fillId="5" borderId="15" xfId="3" applyFont="1" applyFill="1" applyBorder="1" applyAlignment="1"/>
    <xf numFmtId="0" fontId="3" fillId="5" borderId="16" xfId="3" applyFont="1" applyFill="1" applyBorder="1" applyAlignment="1">
      <alignment horizontal="center"/>
    </xf>
    <xf numFmtId="0" fontId="3" fillId="5" borderId="17" xfId="3" applyFont="1" applyFill="1" applyBorder="1" applyAlignment="1">
      <alignment horizontal="center"/>
    </xf>
    <xf numFmtId="0" fontId="1" fillId="0" borderId="18" xfId="3" applyFont="1" applyBorder="1" applyAlignment="1">
      <alignment horizontal="center"/>
    </xf>
    <xf numFmtId="0" fontId="1" fillId="0" borderId="19" xfId="3" applyFont="1" applyBorder="1"/>
    <xf numFmtId="42" fontId="1" fillId="0" borderId="19" xfId="3" applyNumberFormat="1" applyFont="1" applyBorder="1"/>
    <xf numFmtId="0" fontId="1" fillId="0" borderId="20" xfId="3" applyFont="1" applyBorder="1"/>
    <xf numFmtId="0" fontId="1" fillId="5" borderId="21" xfId="3" applyFont="1" applyFill="1" applyBorder="1" applyAlignment="1">
      <alignment horizontal="center"/>
    </xf>
    <xf numFmtId="0" fontId="1" fillId="5" borderId="3" xfId="3" applyFont="1" applyFill="1" applyBorder="1" applyAlignment="1"/>
    <xf numFmtId="0" fontId="1" fillId="5" borderId="1" xfId="3" applyFont="1" applyFill="1" applyBorder="1"/>
    <xf numFmtId="0" fontId="1" fillId="5" borderId="1" xfId="3" applyFont="1" applyFill="1" applyBorder="1" applyAlignment="1"/>
    <xf numFmtId="6" fontId="1" fillId="5" borderId="22" xfId="2" applyFont="1" applyFill="1" applyBorder="1"/>
    <xf numFmtId="0" fontId="1" fillId="6" borderId="23" xfId="3" applyFont="1" applyFill="1" applyBorder="1" applyAlignment="1">
      <alignment horizontal="center"/>
    </xf>
    <xf numFmtId="0" fontId="1" fillId="6" borderId="24" xfId="3" applyFont="1" applyFill="1" applyBorder="1"/>
    <xf numFmtId="42" fontId="1" fillId="6" borderId="24" xfId="3" applyNumberFormat="1" applyFont="1" applyFill="1" applyBorder="1"/>
    <xf numFmtId="0" fontId="1" fillId="6" borderId="25" xfId="3" applyFont="1" applyFill="1" applyBorder="1"/>
    <xf numFmtId="0" fontId="1" fillId="0" borderId="23" xfId="3" applyFont="1" applyBorder="1" applyAlignment="1">
      <alignment horizontal="center"/>
    </xf>
    <xf numFmtId="0" fontId="1" fillId="0" borderId="24" xfId="3" applyFont="1" applyBorder="1"/>
    <xf numFmtId="42" fontId="1" fillId="0" borderId="24" xfId="3" applyNumberFormat="1" applyFont="1" applyBorder="1"/>
    <xf numFmtId="0" fontId="1" fillId="0" borderId="25" xfId="3" applyFont="1" applyBorder="1"/>
    <xf numFmtId="0" fontId="1" fillId="5" borderId="8" xfId="3" applyFont="1" applyFill="1" applyBorder="1" applyAlignment="1">
      <alignment horizontal="center"/>
    </xf>
    <xf numFmtId="0" fontId="1" fillId="5" borderId="26" xfId="3" applyFont="1" applyFill="1" applyBorder="1" applyAlignment="1"/>
    <xf numFmtId="0" fontId="1" fillId="5" borderId="9" xfId="3" applyFont="1" applyFill="1" applyBorder="1"/>
    <xf numFmtId="0" fontId="1" fillId="5" borderId="9" xfId="3" applyFont="1" applyFill="1" applyBorder="1" applyAlignment="1"/>
    <xf numFmtId="6" fontId="1" fillId="5" borderId="10" xfId="2" applyFont="1" applyFill="1" applyBorder="1"/>
    <xf numFmtId="0" fontId="1" fillId="6" borderId="27" xfId="3" applyFont="1" applyFill="1" applyBorder="1" applyAlignment="1">
      <alignment horizontal="center"/>
    </xf>
    <xf numFmtId="0" fontId="1" fillId="6" borderId="28" xfId="3" applyFont="1" applyFill="1" applyBorder="1"/>
    <xf numFmtId="42" fontId="1" fillId="6" borderId="28" xfId="3" applyNumberFormat="1" applyFont="1" applyFill="1" applyBorder="1"/>
    <xf numFmtId="0" fontId="1" fillId="6" borderId="29" xfId="3" applyFont="1" applyFill="1" applyBorder="1"/>
    <xf numFmtId="0" fontId="16" fillId="0" borderId="30" xfId="3" applyFont="1" applyBorder="1" applyAlignment="1">
      <alignment horizontal="center"/>
    </xf>
    <xf numFmtId="42" fontId="16" fillId="0" borderId="31" xfId="3" applyNumberFormat="1" applyFont="1" applyBorder="1"/>
    <xf numFmtId="0" fontId="16" fillId="6" borderId="32" xfId="3" applyFont="1" applyFill="1" applyBorder="1" applyAlignment="1">
      <alignment horizontal="center"/>
    </xf>
    <xf numFmtId="42" fontId="16" fillId="6" borderId="25" xfId="3" applyNumberFormat="1" applyFont="1" applyFill="1" applyBorder="1"/>
    <xf numFmtId="0" fontId="1" fillId="0" borderId="0" xfId="3" applyFont="1" applyAlignment="1">
      <alignment vertical="center"/>
    </xf>
    <xf numFmtId="0" fontId="17" fillId="4" borderId="33" xfId="3" applyFont="1" applyFill="1" applyBorder="1" applyAlignment="1">
      <alignment horizontal="center" vertical="center"/>
    </xf>
    <xf numFmtId="42" fontId="17" fillId="4" borderId="29" xfId="3" applyNumberFormat="1" applyFont="1" applyFill="1" applyBorder="1" applyAlignment="1">
      <alignment vertical="center"/>
    </xf>
    <xf numFmtId="0" fontId="0" fillId="0" borderId="0" xfId="0" applyAlignment="1">
      <alignment horizontal="right"/>
    </xf>
    <xf numFmtId="0" fontId="0" fillId="0" borderId="0" xfId="0" applyAlignment="1">
      <alignment horizontal="center"/>
    </xf>
    <xf numFmtId="56" fontId="0" fillId="0" borderId="0" xfId="0" applyNumberFormat="1" applyAlignment="1">
      <alignment horizontal="center"/>
    </xf>
    <xf numFmtId="0" fontId="20" fillId="6" borderId="34" xfId="0" applyFont="1" applyFill="1" applyBorder="1" applyAlignment="1">
      <alignment horizontal="center"/>
    </xf>
    <xf numFmtId="0" fontId="20" fillId="6" borderId="35" xfId="0" applyFont="1" applyFill="1" applyBorder="1" applyAlignment="1">
      <alignment horizontal="center"/>
    </xf>
    <xf numFmtId="0" fontId="20" fillId="6" borderId="36" xfId="0" applyFont="1" applyFill="1" applyBorder="1" applyAlignment="1">
      <alignment horizontal="center"/>
    </xf>
    <xf numFmtId="0" fontId="0" fillId="0" borderId="37" xfId="0" applyBorder="1"/>
    <xf numFmtId="38" fontId="1" fillId="0" borderId="38" xfId="1" applyBorder="1"/>
    <xf numFmtId="38" fontId="1" fillId="0" borderId="39" xfId="1" applyBorder="1"/>
    <xf numFmtId="0" fontId="0" fillId="0" borderId="40" xfId="0" applyBorder="1"/>
    <xf numFmtId="38" fontId="1" fillId="0" borderId="41" xfId="1" applyBorder="1"/>
    <xf numFmtId="38" fontId="1" fillId="0" borderId="42" xfId="1" applyBorder="1"/>
    <xf numFmtId="0" fontId="0" fillId="0" borderId="43" xfId="0" applyBorder="1"/>
    <xf numFmtId="38" fontId="1" fillId="0" borderId="44" xfId="1" applyBorder="1"/>
    <xf numFmtId="38" fontId="1" fillId="0" borderId="45" xfId="1" applyBorder="1"/>
    <xf numFmtId="56" fontId="0" fillId="0" borderId="46" xfId="0" applyNumberFormat="1" applyBorder="1" applyAlignment="1">
      <alignment horizontal="center"/>
    </xf>
    <xf numFmtId="0" fontId="24" fillId="0" borderId="47" xfId="0" applyFont="1" applyBorder="1"/>
    <xf numFmtId="0" fontId="24" fillId="0" borderId="48" xfId="0" applyFont="1" applyBorder="1"/>
    <xf numFmtId="0" fontId="24" fillId="0" borderId="49" xfId="0" applyFont="1" applyBorder="1"/>
    <xf numFmtId="0" fontId="6" fillId="0" borderId="2" xfId="0" applyFont="1" applyBorder="1"/>
    <xf numFmtId="38" fontId="6" fillId="0" borderId="3" xfId="1" applyFont="1" applyBorder="1"/>
    <xf numFmtId="0" fontId="6" fillId="0" borderId="3" xfId="0" applyFont="1" applyBorder="1" applyAlignment="1">
      <alignment horizontal="center"/>
    </xf>
    <xf numFmtId="0" fontId="6" fillId="3" borderId="50" xfId="0" applyFont="1" applyFill="1" applyBorder="1" applyAlignment="1">
      <alignment horizontal="center" vertical="center"/>
    </xf>
    <xf numFmtId="0" fontId="6" fillId="0" borderId="51" xfId="0" applyFont="1" applyBorder="1"/>
    <xf numFmtId="0" fontId="6" fillId="0" borderId="52" xfId="0" applyFont="1" applyBorder="1"/>
    <xf numFmtId="0" fontId="6" fillId="0" borderId="53" xfId="0" applyFont="1" applyBorder="1"/>
    <xf numFmtId="0" fontId="12" fillId="0" borderId="0" xfId="0" applyFont="1"/>
    <xf numFmtId="0" fontId="12" fillId="0" borderId="0" xfId="0" applyFont="1" applyAlignment="1">
      <alignment vertical="top" wrapText="1"/>
    </xf>
    <xf numFmtId="0" fontId="3" fillId="0" borderId="0" xfId="0" applyFont="1"/>
    <xf numFmtId="0" fontId="12" fillId="7" borderId="1" xfId="0" applyFont="1" applyFill="1" applyBorder="1"/>
    <xf numFmtId="0" fontId="29" fillId="0" borderId="54" xfId="0" applyFont="1" applyBorder="1"/>
    <xf numFmtId="0" fontId="0" fillId="0" borderId="2" xfId="0" applyBorder="1"/>
    <xf numFmtId="0" fontId="12" fillId="0" borderId="0" xfId="0" applyFont="1" applyAlignment="1">
      <alignment horizontal="left" vertical="top" wrapText="1" indent="3"/>
    </xf>
    <xf numFmtId="0" fontId="12" fillId="0" borderId="0" xfId="0" applyFont="1" applyAlignment="1">
      <alignment horizontal="left" vertical="top" wrapText="1" indent="1"/>
    </xf>
    <xf numFmtId="0" fontId="12" fillId="0" borderId="0" xfId="0" applyFont="1" applyAlignment="1">
      <alignment horizontal="left" indent="4"/>
    </xf>
    <xf numFmtId="0" fontId="12" fillId="0" borderId="0" xfId="0" applyFont="1" applyAlignment="1">
      <alignment horizontal="left" vertical="top" wrapText="1" indent="4"/>
    </xf>
    <xf numFmtId="0" fontId="0" fillId="0" borderId="0" xfId="0" applyAlignment="1">
      <alignment horizontal="left" indent="4"/>
    </xf>
    <xf numFmtId="0" fontId="12" fillId="0" borderId="0" xfId="0" applyFont="1" applyAlignment="1">
      <alignment horizontal="left" wrapText="1" indent="1"/>
    </xf>
    <xf numFmtId="0" fontId="26" fillId="0" borderId="0" xfId="0" applyFont="1" applyAlignment="1">
      <alignment horizontal="left" indent="5"/>
    </xf>
    <xf numFmtId="0" fontId="12" fillId="0" borderId="0" xfId="0" applyFont="1" applyAlignment="1">
      <alignment horizontal="left" indent="1"/>
    </xf>
    <xf numFmtId="0" fontId="12" fillId="0" borderId="0" xfId="0" applyFont="1" applyAlignment="1">
      <alignment horizontal="left" indent="5"/>
    </xf>
    <xf numFmtId="0" fontId="12" fillId="7" borderId="1" xfId="0" applyFont="1" applyFill="1" applyBorder="1" applyAlignment="1">
      <alignment horizontal="left" indent="1"/>
    </xf>
    <xf numFmtId="0" fontId="24" fillId="7" borderId="1" xfId="0" applyFont="1" applyFill="1" applyBorder="1" applyAlignment="1">
      <alignment horizontal="left" indent="1"/>
    </xf>
    <xf numFmtId="0" fontId="18" fillId="0" borderId="0" xfId="0" applyFont="1" applyAlignment="1">
      <alignment horizontal="left" indent="1"/>
    </xf>
    <xf numFmtId="0" fontId="26" fillId="0" borderId="0" xfId="0" applyFont="1" applyAlignment="1">
      <alignment horizontal="left" indent="1"/>
    </xf>
    <xf numFmtId="0" fontId="12" fillId="0" borderId="0" xfId="0" applyFont="1" applyAlignment="1">
      <alignment horizontal="left" vertical="top" wrapText="1" indent="1"/>
    </xf>
    <xf numFmtId="0" fontId="25" fillId="0" borderId="0" xfId="0" applyFont="1" applyAlignment="1">
      <alignment horizontal="left" indent="1"/>
    </xf>
    <xf numFmtId="0" fontId="12" fillId="0" borderId="0" xfId="0" applyFont="1" applyAlignment="1">
      <alignment horizontal="left" indent="1"/>
    </xf>
    <xf numFmtId="0" fontId="21" fillId="0" borderId="0" xfId="0" applyFont="1" applyAlignment="1">
      <alignment horizontal="left" indent="1"/>
    </xf>
    <xf numFmtId="0" fontId="23" fillId="0" borderId="0" xfId="0" applyFont="1" applyAlignment="1">
      <alignment horizontal="left" indent="1"/>
    </xf>
    <xf numFmtId="0" fontId="12" fillId="0" borderId="0" xfId="0" applyFont="1" applyAlignment="1">
      <alignment horizontal="left" wrapText="1" indent="1"/>
    </xf>
    <xf numFmtId="0" fontId="25" fillId="0" borderId="0" xfId="0" applyFont="1" applyAlignment="1">
      <alignment horizontal="left" wrapText="1" indent="1"/>
    </xf>
    <xf numFmtId="0" fontId="25" fillId="0" borderId="0" xfId="0" applyFont="1" applyAlignment="1">
      <alignment horizontal="left" vertical="top" wrapText="1" indent="1"/>
    </xf>
    <xf numFmtId="0" fontId="5" fillId="0" borderId="0" xfId="0" applyFont="1" applyAlignment="1">
      <alignment horizontal="center"/>
    </xf>
    <xf numFmtId="0" fontId="6" fillId="0" borderId="0" xfId="0" applyFont="1" applyAlignment="1">
      <alignment horizontal="right"/>
    </xf>
    <xf numFmtId="182" fontId="8" fillId="0" borderId="0" xfId="0" applyNumberFormat="1" applyFont="1" applyBorder="1" applyAlignment="1"/>
    <xf numFmtId="0" fontId="9" fillId="0" borderId="0" xfId="0" applyFont="1" applyAlignment="1"/>
    <xf numFmtId="0" fontId="9" fillId="0" borderId="4" xfId="0" applyFont="1" applyBorder="1" applyAlignment="1"/>
    <xf numFmtId="183" fontId="10" fillId="0" borderId="0" xfId="0" applyNumberFormat="1" applyFont="1" applyBorder="1" applyAlignment="1"/>
    <xf numFmtId="183" fontId="10" fillId="0" borderId="4" xfId="0" applyNumberFormat="1" applyFont="1" applyBorder="1" applyAlignment="1"/>
    <xf numFmtId="0" fontId="6" fillId="3" borderId="55" xfId="0" applyFont="1" applyFill="1" applyBorder="1" applyAlignment="1">
      <alignment horizontal="center" vertical="center"/>
    </xf>
    <xf numFmtId="0" fontId="6" fillId="3" borderId="19" xfId="0" applyFont="1" applyFill="1" applyBorder="1" applyAlignment="1">
      <alignment horizontal="center" vertical="center"/>
    </xf>
    <xf numFmtId="0" fontId="6" fillId="6" borderId="56" xfId="0" applyFont="1" applyFill="1" applyBorder="1" applyAlignment="1"/>
    <xf numFmtId="0" fontId="0" fillId="0" borderId="57" xfId="0" applyBorder="1"/>
    <xf numFmtId="0" fontId="6" fillId="6" borderId="58" xfId="0" applyFont="1" applyFill="1" applyBorder="1" applyAlignment="1"/>
    <xf numFmtId="0" fontId="6" fillId="6" borderId="59" xfId="0" applyFont="1" applyFill="1" applyBorder="1" applyAlignment="1"/>
    <xf numFmtId="0" fontId="6" fillId="6" borderId="60" xfId="0" applyFont="1" applyFill="1" applyBorder="1" applyAlignment="1"/>
    <xf numFmtId="0" fontId="6" fillId="6" borderId="61" xfId="0" applyFont="1" applyFill="1" applyBorder="1" applyAlignment="1"/>
    <xf numFmtId="0" fontId="6" fillId="3" borderId="1" xfId="0" applyFont="1" applyFill="1" applyBorder="1" applyAlignment="1">
      <alignment horizontal="distributed"/>
    </xf>
    <xf numFmtId="0" fontId="6" fillId="0" borderId="2" xfId="0" applyFont="1" applyBorder="1" applyAlignment="1">
      <alignment vertical="top"/>
    </xf>
    <xf numFmtId="0" fontId="0" fillId="0" borderId="62" xfId="0" applyBorder="1" applyAlignment="1"/>
    <xf numFmtId="0" fontId="0" fillId="0" borderId="3" xfId="0" applyBorder="1" applyAlignment="1"/>
    <xf numFmtId="0" fontId="6" fillId="6" borderId="57" xfId="0" applyFont="1" applyFill="1" applyBorder="1" applyAlignment="1"/>
    <xf numFmtId="0" fontId="4" fillId="0" borderId="0" xfId="0" applyFont="1" applyAlignment="1">
      <alignment horizontal="center"/>
    </xf>
    <xf numFmtId="0" fontId="19" fillId="0" borderId="0" xfId="0" applyFont="1" applyAlignment="1">
      <alignment horizontal="center"/>
    </xf>
  </cellXfs>
  <cellStyles count="4">
    <cellStyle name="桁区切り" xfId="1" builtinId="6"/>
    <cellStyle name="通貨" xfId="2" builtinId="7"/>
    <cellStyle name="標準" xfId="0" builtinId="0"/>
    <cellStyle name="標準_Chapter1－1"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_rels/drawing4.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png"/><Relationship Id="rId1" Type="http://schemas.openxmlformats.org/officeDocument/2006/relationships/image" Target="../media/image10.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jpeg"/><Relationship Id="rId2" Type="http://schemas.openxmlformats.org/officeDocument/2006/relationships/image" Target="../media/image14.jpeg"/><Relationship Id="rId1" Type="http://schemas.openxmlformats.org/officeDocument/2006/relationships/image" Target="../media/image13.jpeg"/><Relationship Id="rId4" Type="http://schemas.openxmlformats.org/officeDocument/2006/relationships/image" Target="../media/image16.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9.png"/><Relationship Id="rId2" Type="http://schemas.openxmlformats.org/officeDocument/2006/relationships/image" Target="../media/image18.png"/><Relationship Id="rId1" Type="http://schemas.openxmlformats.org/officeDocument/2006/relationships/image" Target="../media/image17.png"/><Relationship Id="rId4" Type="http://schemas.openxmlformats.org/officeDocument/2006/relationships/image" Target="../media/image20.png"/></Relationships>
</file>

<file path=xl/drawings/drawing1.xml><?xml version="1.0" encoding="utf-8"?>
<xdr:wsDr xmlns:xdr="http://schemas.openxmlformats.org/drawingml/2006/spreadsheetDrawing" xmlns:a="http://schemas.openxmlformats.org/drawingml/2006/main">
  <xdr:twoCellAnchor editAs="oneCell">
    <xdr:from>
      <xdr:col>12</xdr:col>
      <xdr:colOff>76200</xdr:colOff>
      <xdr:row>107</xdr:row>
      <xdr:rowOff>0</xdr:rowOff>
    </xdr:from>
    <xdr:to>
      <xdr:col>17</xdr:col>
      <xdr:colOff>200025</xdr:colOff>
      <xdr:row>116</xdr:row>
      <xdr:rowOff>161925</xdr:rowOff>
    </xdr:to>
    <xdr:grpSp>
      <xdr:nvGrpSpPr>
        <xdr:cNvPr id="7821" name="Group 22">
          <a:extLst>
            <a:ext uri="{FF2B5EF4-FFF2-40B4-BE49-F238E27FC236}">
              <a16:creationId xmlns:a16="http://schemas.microsoft.com/office/drawing/2014/main" id="{00000000-0008-0000-0000-00008D1E0000}"/>
            </a:ext>
          </a:extLst>
        </xdr:cNvPr>
        <xdr:cNvGrpSpPr>
          <a:grpSpLocks/>
        </xdr:cNvGrpSpPr>
      </xdr:nvGrpSpPr>
      <xdr:grpSpPr bwMode="auto">
        <a:xfrm>
          <a:off x="6010275" y="18268950"/>
          <a:ext cx="3324225" cy="1809750"/>
          <a:chOff x="604" y="1055"/>
          <a:chExt cx="349" cy="190"/>
        </a:xfrm>
      </xdr:grpSpPr>
      <xdr:pic>
        <xdr:nvPicPr>
          <xdr:cNvPr id="7843" name="Picture 8">
            <a:extLst>
              <a:ext uri="{FF2B5EF4-FFF2-40B4-BE49-F238E27FC236}">
                <a16:creationId xmlns:a16="http://schemas.microsoft.com/office/drawing/2014/main" id="{00000000-0008-0000-0000-0000A31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14461" b="38110"/>
          <a:stretch>
            <a:fillRect/>
          </a:stretch>
        </xdr:blipFill>
        <xdr:spPr bwMode="auto">
          <a:xfrm>
            <a:off x="604" y="1055"/>
            <a:ext cx="349" cy="19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sp macro="" textlink="">
        <xdr:nvSpPr>
          <xdr:cNvPr id="7844" name="AutoShape 9">
            <a:extLst>
              <a:ext uri="{FF2B5EF4-FFF2-40B4-BE49-F238E27FC236}">
                <a16:creationId xmlns:a16="http://schemas.microsoft.com/office/drawing/2014/main" id="{00000000-0008-0000-0000-0000A41E0000}"/>
              </a:ext>
            </a:extLst>
          </xdr:cNvPr>
          <xdr:cNvSpPr>
            <a:spLocks noChangeArrowheads="1"/>
          </xdr:cNvSpPr>
        </xdr:nvSpPr>
        <xdr:spPr bwMode="auto">
          <a:xfrm>
            <a:off x="858" y="1083"/>
            <a:ext cx="86" cy="25"/>
          </a:xfrm>
          <a:prstGeom prst="roundRect">
            <a:avLst>
              <a:gd name="adj" fmla="val 16667"/>
            </a:avLst>
          </a:prstGeom>
          <a:noFill/>
          <a:ln w="190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7845" name="AutoShape 14">
            <a:extLst>
              <a:ext uri="{FF2B5EF4-FFF2-40B4-BE49-F238E27FC236}">
                <a16:creationId xmlns:a16="http://schemas.microsoft.com/office/drawing/2014/main" id="{00000000-0008-0000-0000-0000A51E0000}"/>
              </a:ext>
            </a:extLst>
          </xdr:cNvPr>
          <xdr:cNvSpPr>
            <a:spLocks noChangeArrowheads="1"/>
          </xdr:cNvSpPr>
        </xdr:nvSpPr>
        <xdr:spPr bwMode="auto">
          <a:xfrm>
            <a:off x="638" y="1146"/>
            <a:ext cx="96" cy="25"/>
          </a:xfrm>
          <a:prstGeom prst="roundRect">
            <a:avLst>
              <a:gd name="adj" fmla="val 16667"/>
            </a:avLst>
          </a:prstGeom>
          <a:noFill/>
          <a:ln w="190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grpSp>
    <xdr:clientData/>
  </xdr:twoCellAnchor>
  <xdr:twoCellAnchor editAs="oneCell">
    <xdr:from>
      <xdr:col>12</xdr:col>
      <xdr:colOff>76200</xdr:colOff>
      <xdr:row>27</xdr:row>
      <xdr:rowOff>0</xdr:rowOff>
    </xdr:from>
    <xdr:to>
      <xdr:col>16</xdr:col>
      <xdr:colOff>104775</xdr:colOff>
      <xdr:row>35</xdr:row>
      <xdr:rowOff>28575</xdr:rowOff>
    </xdr:to>
    <xdr:grpSp>
      <xdr:nvGrpSpPr>
        <xdr:cNvPr id="7822" name="Group 20">
          <a:extLst>
            <a:ext uri="{FF2B5EF4-FFF2-40B4-BE49-F238E27FC236}">
              <a16:creationId xmlns:a16="http://schemas.microsoft.com/office/drawing/2014/main" id="{00000000-0008-0000-0000-00008E1E0000}"/>
            </a:ext>
          </a:extLst>
        </xdr:cNvPr>
        <xdr:cNvGrpSpPr>
          <a:grpSpLocks/>
        </xdr:cNvGrpSpPr>
      </xdr:nvGrpSpPr>
      <xdr:grpSpPr bwMode="auto">
        <a:xfrm>
          <a:off x="6010275" y="6267450"/>
          <a:ext cx="2543175" cy="2200275"/>
          <a:chOff x="604" y="538"/>
          <a:chExt cx="267" cy="231"/>
        </a:xfrm>
      </xdr:grpSpPr>
      <xdr:pic>
        <xdr:nvPicPr>
          <xdr:cNvPr id="7841" name="Picture 5">
            <a:extLst>
              <a:ext uri="{FF2B5EF4-FFF2-40B4-BE49-F238E27FC236}">
                <a16:creationId xmlns:a16="http://schemas.microsoft.com/office/drawing/2014/main" id="{00000000-0008-0000-0000-0000A11E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r="34558" b="24756"/>
          <a:stretch>
            <a:fillRect/>
          </a:stretch>
        </xdr:blipFill>
        <xdr:spPr bwMode="auto">
          <a:xfrm>
            <a:off x="604" y="538"/>
            <a:ext cx="267" cy="231"/>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sp macro="" textlink="">
        <xdr:nvSpPr>
          <xdr:cNvPr id="7842" name="AutoShape 15">
            <a:extLst>
              <a:ext uri="{FF2B5EF4-FFF2-40B4-BE49-F238E27FC236}">
                <a16:creationId xmlns:a16="http://schemas.microsoft.com/office/drawing/2014/main" id="{00000000-0008-0000-0000-0000A21E0000}"/>
              </a:ext>
            </a:extLst>
          </xdr:cNvPr>
          <xdr:cNvSpPr>
            <a:spLocks noChangeArrowheads="1"/>
          </xdr:cNvSpPr>
        </xdr:nvSpPr>
        <xdr:spPr bwMode="auto">
          <a:xfrm>
            <a:off x="630" y="610"/>
            <a:ext cx="157" cy="154"/>
          </a:xfrm>
          <a:prstGeom prst="roundRect">
            <a:avLst>
              <a:gd name="adj" fmla="val 16667"/>
            </a:avLst>
          </a:prstGeom>
          <a:noFill/>
          <a:ln w="190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grpSp>
    <xdr:clientData/>
  </xdr:twoCellAnchor>
  <xdr:twoCellAnchor editAs="oneCell">
    <xdr:from>
      <xdr:col>12</xdr:col>
      <xdr:colOff>76200</xdr:colOff>
      <xdr:row>1</xdr:row>
      <xdr:rowOff>85725</xdr:rowOff>
    </xdr:from>
    <xdr:to>
      <xdr:col>18</xdr:col>
      <xdr:colOff>76200</xdr:colOff>
      <xdr:row>15</xdr:row>
      <xdr:rowOff>95250</xdr:rowOff>
    </xdr:to>
    <xdr:grpSp>
      <xdr:nvGrpSpPr>
        <xdr:cNvPr id="7823" name="Group 18">
          <a:extLst>
            <a:ext uri="{FF2B5EF4-FFF2-40B4-BE49-F238E27FC236}">
              <a16:creationId xmlns:a16="http://schemas.microsoft.com/office/drawing/2014/main" id="{00000000-0008-0000-0000-00008F1E0000}"/>
            </a:ext>
          </a:extLst>
        </xdr:cNvPr>
        <xdr:cNvGrpSpPr>
          <a:grpSpLocks/>
        </xdr:cNvGrpSpPr>
      </xdr:nvGrpSpPr>
      <xdr:grpSpPr bwMode="auto">
        <a:xfrm>
          <a:off x="6010275" y="514350"/>
          <a:ext cx="3886200" cy="2924175"/>
          <a:chOff x="603" y="19"/>
          <a:chExt cx="408" cy="307"/>
        </a:xfrm>
      </xdr:grpSpPr>
      <xdr:pic>
        <xdr:nvPicPr>
          <xdr:cNvPr id="7839" name="Picture 3">
            <a:extLst>
              <a:ext uri="{FF2B5EF4-FFF2-40B4-BE49-F238E27FC236}">
                <a16:creationId xmlns:a16="http://schemas.microsoft.com/office/drawing/2014/main" id="{00000000-0008-0000-0000-00009F1E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03" y="19"/>
            <a:ext cx="408" cy="307"/>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sp macro="" textlink="">
        <xdr:nvSpPr>
          <xdr:cNvPr id="7840" name="AutoShape 16">
            <a:extLst>
              <a:ext uri="{FF2B5EF4-FFF2-40B4-BE49-F238E27FC236}">
                <a16:creationId xmlns:a16="http://schemas.microsoft.com/office/drawing/2014/main" id="{00000000-0008-0000-0000-0000A01E0000}"/>
              </a:ext>
            </a:extLst>
          </xdr:cNvPr>
          <xdr:cNvSpPr>
            <a:spLocks noChangeArrowheads="1"/>
          </xdr:cNvSpPr>
        </xdr:nvSpPr>
        <xdr:spPr bwMode="auto">
          <a:xfrm>
            <a:off x="627" y="94"/>
            <a:ext cx="153" cy="126"/>
          </a:xfrm>
          <a:prstGeom prst="roundRect">
            <a:avLst>
              <a:gd name="adj" fmla="val 16667"/>
            </a:avLst>
          </a:prstGeom>
          <a:noFill/>
          <a:ln w="190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grpSp>
    <xdr:clientData/>
  </xdr:twoCellAnchor>
  <xdr:twoCellAnchor>
    <xdr:from>
      <xdr:col>12</xdr:col>
      <xdr:colOff>66675</xdr:colOff>
      <xdr:row>37</xdr:row>
      <xdr:rowOff>57150</xdr:rowOff>
    </xdr:from>
    <xdr:to>
      <xdr:col>16</xdr:col>
      <xdr:colOff>333375</xdr:colOff>
      <xdr:row>46</xdr:row>
      <xdr:rowOff>371475</xdr:rowOff>
    </xdr:to>
    <xdr:grpSp>
      <xdr:nvGrpSpPr>
        <xdr:cNvPr id="7824" name="グループ化 5">
          <a:extLst>
            <a:ext uri="{FF2B5EF4-FFF2-40B4-BE49-F238E27FC236}">
              <a16:creationId xmlns:a16="http://schemas.microsoft.com/office/drawing/2014/main" id="{00000000-0008-0000-0000-0000901E0000}"/>
            </a:ext>
          </a:extLst>
        </xdr:cNvPr>
        <xdr:cNvGrpSpPr>
          <a:grpSpLocks/>
        </xdr:cNvGrpSpPr>
      </xdr:nvGrpSpPr>
      <xdr:grpSpPr bwMode="auto">
        <a:xfrm>
          <a:off x="6000750" y="8943975"/>
          <a:ext cx="2781300" cy="1962150"/>
          <a:chOff x="5810250" y="8943975"/>
          <a:chExt cx="2781300" cy="1962150"/>
        </a:xfrm>
      </xdr:grpSpPr>
      <xdr:pic>
        <xdr:nvPicPr>
          <xdr:cNvPr id="7837" name="図 18">
            <a:extLst>
              <a:ext uri="{FF2B5EF4-FFF2-40B4-BE49-F238E27FC236}">
                <a16:creationId xmlns:a16="http://schemas.microsoft.com/office/drawing/2014/main" id="{00000000-0008-0000-0000-00009D1E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810250" y="8943975"/>
            <a:ext cx="2781300" cy="1962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838" name="角丸四角形 2">
            <a:extLst>
              <a:ext uri="{FF2B5EF4-FFF2-40B4-BE49-F238E27FC236}">
                <a16:creationId xmlns:a16="http://schemas.microsoft.com/office/drawing/2014/main" id="{00000000-0008-0000-0000-00009E1E0000}"/>
              </a:ext>
            </a:extLst>
          </xdr:cNvPr>
          <xdr:cNvSpPr>
            <a:spLocks noChangeArrowheads="1"/>
          </xdr:cNvSpPr>
        </xdr:nvSpPr>
        <xdr:spPr bwMode="auto">
          <a:xfrm>
            <a:off x="5905500" y="9220199"/>
            <a:ext cx="1704975" cy="1685925"/>
          </a:xfrm>
          <a:prstGeom prst="roundRect">
            <a:avLst>
              <a:gd name="adj" fmla="val 16667"/>
            </a:avLst>
          </a:prstGeom>
          <a:noFill/>
          <a:ln w="19050" algn="ctr">
            <a:solidFill>
              <a:srgbClr val="C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12</xdr:col>
      <xdr:colOff>28575</xdr:colOff>
      <xdr:row>47</xdr:row>
      <xdr:rowOff>104775</xdr:rowOff>
    </xdr:from>
    <xdr:to>
      <xdr:col>16</xdr:col>
      <xdr:colOff>342900</xdr:colOff>
      <xdr:row>56</xdr:row>
      <xdr:rowOff>457200</xdr:rowOff>
    </xdr:to>
    <xdr:grpSp>
      <xdr:nvGrpSpPr>
        <xdr:cNvPr id="7825" name="グループ化 4">
          <a:extLst>
            <a:ext uri="{FF2B5EF4-FFF2-40B4-BE49-F238E27FC236}">
              <a16:creationId xmlns:a16="http://schemas.microsoft.com/office/drawing/2014/main" id="{00000000-0008-0000-0000-0000911E0000}"/>
            </a:ext>
          </a:extLst>
        </xdr:cNvPr>
        <xdr:cNvGrpSpPr>
          <a:grpSpLocks/>
        </xdr:cNvGrpSpPr>
      </xdr:nvGrpSpPr>
      <xdr:grpSpPr bwMode="auto">
        <a:xfrm>
          <a:off x="5962650" y="11210925"/>
          <a:ext cx="2828925" cy="2000250"/>
          <a:chOff x="5772150" y="11210925"/>
          <a:chExt cx="2828925" cy="2000250"/>
        </a:xfrm>
      </xdr:grpSpPr>
      <xdr:pic>
        <xdr:nvPicPr>
          <xdr:cNvPr id="7835" name="図 19">
            <a:extLst>
              <a:ext uri="{FF2B5EF4-FFF2-40B4-BE49-F238E27FC236}">
                <a16:creationId xmlns:a16="http://schemas.microsoft.com/office/drawing/2014/main" id="{00000000-0008-0000-0000-00009B1E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772150" y="11210925"/>
            <a:ext cx="2828925" cy="2000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836" name="角丸四角形 23">
            <a:extLst>
              <a:ext uri="{FF2B5EF4-FFF2-40B4-BE49-F238E27FC236}">
                <a16:creationId xmlns:a16="http://schemas.microsoft.com/office/drawing/2014/main" id="{00000000-0008-0000-0000-00009C1E0000}"/>
              </a:ext>
            </a:extLst>
          </xdr:cNvPr>
          <xdr:cNvSpPr>
            <a:spLocks noChangeArrowheads="1"/>
          </xdr:cNvSpPr>
        </xdr:nvSpPr>
        <xdr:spPr bwMode="auto">
          <a:xfrm>
            <a:off x="5895975" y="11506199"/>
            <a:ext cx="1704975" cy="1685925"/>
          </a:xfrm>
          <a:prstGeom prst="roundRect">
            <a:avLst>
              <a:gd name="adj" fmla="val 16667"/>
            </a:avLst>
          </a:prstGeom>
          <a:noFill/>
          <a:ln w="19050" algn="ctr">
            <a:solidFill>
              <a:srgbClr val="C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12</xdr:col>
      <xdr:colOff>9525</xdr:colOff>
      <xdr:row>57</xdr:row>
      <xdr:rowOff>142875</xdr:rowOff>
    </xdr:from>
    <xdr:to>
      <xdr:col>16</xdr:col>
      <xdr:colOff>238125</xdr:colOff>
      <xdr:row>68</xdr:row>
      <xdr:rowOff>123825</xdr:rowOff>
    </xdr:to>
    <xdr:grpSp>
      <xdr:nvGrpSpPr>
        <xdr:cNvPr id="7826" name="グループ化 3">
          <a:extLst>
            <a:ext uri="{FF2B5EF4-FFF2-40B4-BE49-F238E27FC236}">
              <a16:creationId xmlns:a16="http://schemas.microsoft.com/office/drawing/2014/main" id="{00000000-0008-0000-0000-0000921E0000}"/>
            </a:ext>
          </a:extLst>
        </xdr:cNvPr>
        <xdr:cNvGrpSpPr>
          <a:grpSpLocks/>
        </xdr:cNvGrpSpPr>
      </xdr:nvGrpSpPr>
      <xdr:grpSpPr bwMode="auto">
        <a:xfrm>
          <a:off x="5943600" y="13496925"/>
          <a:ext cx="2743200" cy="1990725"/>
          <a:chOff x="5753100" y="13496925"/>
          <a:chExt cx="2743200" cy="1990725"/>
        </a:xfrm>
      </xdr:grpSpPr>
      <xdr:pic>
        <xdr:nvPicPr>
          <xdr:cNvPr id="7833" name="図 20">
            <a:extLst>
              <a:ext uri="{FF2B5EF4-FFF2-40B4-BE49-F238E27FC236}">
                <a16:creationId xmlns:a16="http://schemas.microsoft.com/office/drawing/2014/main" id="{00000000-0008-0000-0000-0000991E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753100" y="13496925"/>
            <a:ext cx="2743200" cy="1990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834" name="角丸四角形 24">
            <a:extLst>
              <a:ext uri="{FF2B5EF4-FFF2-40B4-BE49-F238E27FC236}">
                <a16:creationId xmlns:a16="http://schemas.microsoft.com/office/drawing/2014/main" id="{00000000-0008-0000-0000-00009A1E0000}"/>
              </a:ext>
            </a:extLst>
          </xdr:cNvPr>
          <xdr:cNvSpPr>
            <a:spLocks noChangeArrowheads="1"/>
          </xdr:cNvSpPr>
        </xdr:nvSpPr>
        <xdr:spPr bwMode="auto">
          <a:xfrm>
            <a:off x="5848350" y="13801724"/>
            <a:ext cx="1790700" cy="1685925"/>
          </a:xfrm>
          <a:prstGeom prst="roundRect">
            <a:avLst>
              <a:gd name="adj" fmla="val 16667"/>
            </a:avLst>
          </a:prstGeom>
          <a:noFill/>
          <a:ln w="19050" algn="ctr">
            <a:solidFill>
              <a:srgbClr val="C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12</xdr:col>
      <xdr:colOff>66675</xdr:colOff>
      <xdr:row>16</xdr:row>
      <xdr:rowOff>133350</xdr:rowOff>
    </xdr:from>
    <xdr:to>
      <xdr:col>16</xdr:col>
      <xdr:colOff>371475</xdr:colOff>
      <xdr:row>26</xdr:row>
      <xdr:rowOff>333375</xdr:rowOff>
    </xdr:to>
    <xdr:grpSp>
      <xdr:nvGrpSpPr>
        <xdr:cNvPr id="7827" name="グループ化 2">
          <a:extLst>
            <a:ext uri="{FF2B5EF4-FFF2-40B4-BE49-F238E27FC236}">
              <a16:creationId xmlns:a16="http://schemas.microsoft.com/office/drawing/2014/main" id="{00000000-0008-0000-0000-0000931E0000}"/>
            </a:ext>
          </a:extLst>
        </xdr:cNvPr>
        <xdr:cNvGrpSpPr>
          <a:grpSpLocks/>
        </xdr:cNvGrpSpPr>
      </xdr:nvGrpSpPr>
      <xdr:grpSpPr bwMode="auto">
        <a:xfrm>
          <a:off x="6000750" y="3781425"/>
          <a:ext cx="2819400" cy="2028825"/>
          <a:chOff x="5810250" y="3781425"/>
          <a:chExt cx="2819400" cy="2028825"/>
        </a:xfrm>
      </xdr:grpSpPr>
      <xdr:pic>
        <xdr:nvPicPr>
          <xdr:cNvPr id="7831" name="図 26">
            <a:extLst>
              <a:ext uri="{FF2B5EF4-FFF2-40B4-BE49-F238E27FC236}">
                <a16:creationId xmlns:a16="http://schemas.microsoft.com/office/drawing/2014/main" id="{00000000-0008-0000-0000-0000971E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810250" y="3781425"/>
            <a:ext cx="2819400" cy="2028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832" name="角丸四角形 1">
            <a:extLst>
              <a:ext uri="{FF2B5EF4-FFF2-40B4-BE49-F238E27FC236}">
                <a16:creationId xmlns:a16="http://schemas.microsoft.com/office/drawing/2014/main" id="{00000000-0008-0000-0000-0000981E0000}"/>
              </a:ext>
            </a:extLst>
          </xdr:cNvPr>
          <xdr:cNvSpPr>
            <a:spLocks noChangeArrowheads="1"/>
          </xdr:cNvSpPr>
        </xdr:nvSpPr>
        <xdr:spPr bwMode="auto">
          <a:xfrm>
            <a:off x="5905500" y="4124325"/>
            <a:ext cx="1743075" cy="1638300"/>
          </a:xfrm>
          <a:prstGeom prst="roundRect">
            <a:avLst>
              <a:gd name="adj" fmla="val 6782"/>
            </a:avLst>
          </a:prstGeom>
          <a:noFill/>
          <a:ln w="1905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13</xdr:col>
      <xdr:colOff>104775</xdr:colOff>
      <xdr:row>96</xdr:row>
      <xdr:rowOff>38100</xdr:rowOff>
    </xdr:from>
    <xdr:to>
      <xdr:col>16</xdr:col>
      <xdr:colOff>666750</xdr:colOff>
      <xdr:row>106</xdr:row>
      <xdr:rowOff>209550</xdr:rowOff>
    </xdr:to>
    <xdr:grpSp>
      <xdr:nvGrpSpPr>
        <xdr:cNvPr id="7828" name="グループ化 4">
          <a:extLst>
            <a:ext uri="{FF2B5EF4-FFF2-40B4-BE49-F238E27FC236}">
              <a16:creationId xmlns:a16="http://schemas.microsoft.com/office/drawing/2014/main" id="{00000000-0008-0000-0000-0000941E0000}"/>
            </a:ext>
          </a:extLst>
        </xdr:cNvPr>
        <xdr:cNvGrpSpPr>
          <a:grpSpLocks/>
        </xdr:cNvGrpSpPr>
      </xdr:nvGrpSpPr>
      <xdr:grpSpPr bwMode="auto">
        <a:xfrm>
          <a:off x="6496050" y="15763875"/>
          <a:ext cx="2619375" cy="2019300"/>
          <a:chOff x="6353175" y="20469225"/>
          <a:chExt cx="2619375" cy="2019300"/>
        </a:xfrm>
      </xdr:grpSpPr>
      <xdr:pic>
        <xdr:nvPicPr>
          <xdr:cNvPr id="7829" name="図 30">
            <a:extLst>
              <a:ext uri="{FF2B5EF4-FFF2-40B4-BE49-F238E27FC236}">
                <a16:creationId xmlns:a16="http://schemas.microsoft.com/office/drawing/2014/main" id="{00000000-0008-0000-0000-0000951E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353175" y="20469225"/>
            <a:ext cx="2619375" cy="2019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830" name="角丸四角形 28">
            <a:extLst>
              <a:ext uri="{FF2B5EF4-FFF2-40B4-BE49-F238E27FC236}">
                <a16:creationId xmlns:a16="http://schemas.microsoft.com/office/drawing/2014/main" id="{00000000-0008-0000-0000-0000961E0000}"/>
              </a:ext>
            </a:extLst>
          </xdr:cNvPr>
          <xdr:cNvSpPr>
            <a:spLocks noChangeArrowheads="1"/>
          </xdr:cNvSpPr>
        </xdr:nvSpPr>
        <xdr:spPr bwMode="auto">
          <a:xfrm>
            <a:off x="6438900" y="20764500"/>
            <a:ext cx="1743075" cy="1638300"/>
          </a:xfrm>
          <a:prstGeom prst="roundRect">
            <a:avLst>
              <a:gd name="adj" fmla="val 6782"/>
            </a:avLst>
          </a:prstGeom>
          <a:noFill/>
          <a:ln w="1905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295275</xdr:colOff>
      <xdr:row>49</xdr:row>
      <xdr:rowOff>133350</xdr:rowOff>
    </xdr:from>
    <xdr:to>
      <xdr:col>11</xdr:col>
      <xdr:colOff>428625</xdr:colOff>
      <xdr:row>55</xdr:row>
      <xdr:rowOff>0</xdr:rowOff>
    </xdr:to>
    <xdr:sp macro="" textlink="">
      <xdr:nvSpPr>
        <xdr:cNvPr id="4108" name="AutoShape 12">
          <a:extLst>
            <a:ext uri="{FF2B5EF4-FFF2-40B4-BE49-F238E27FC236}">
              <a16:creationId xmlns:a16="http://schemas.microsoft.com/office/drawing/2014/main" id="{00000000-0008-0000-0100-00000C100000}"/>
            </a:ext>
          </a:extLst>
        </xdr:cNvPr>
        <xdr:cNvSpPr>
          <a:spLocks noChangeArrowheads="1"/>
        </xdr:cNvSpPr>
      </xdr:nvSpPr>
      <xdr:spPr bwMode="auto">
        <a:xfrm>
          <a:off x="6924675" y="12258675"/>
          <a:ext cx="2305050" cy="1200150"/>
        </a:xfrm>
        <a:prstGeom prst="roundRect">
          <a:avLst>
            <a:gd name="adj" fmla="val 9523"/>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808080" mc:Ignorable="a14" a14:legacySpreadsheetColorIndex="23"/>
          </a:solidFill>
          <a:round/>
          <a:headEnd/>
          <a:tailEnd/>
        </a:ln>
        <a:effectLst>
          <a:outerShdw dist="35921" dir="2700000" algn="ctr" rotWithShape="0">
            <a:srgbClr val="808080"/>
          </a:outerShdw>
        </a:effectLst>
      </xdr:spPr>
      <xdr:txBody>
        <a:bodyPr vertOverflow="clip" wrap="square" lIns="72000" tIns="82800" rIns="90000" bIns="4680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問題</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下の「商品台帳」リストから入力ができるように、入力規則を「</a:t>
          </a:r>
          <a:r>
            <a:rPr lang="ja-JP" altLang="en-US" sz="1100" b="0" i="0" u="none" strike="noStrike" baseline="0">
              <a:solidFill>
                <a:srgbClr val="0000FF"/>
              </a:solidFill>
              <a:latin typeface="ＭＳ Ｐゴシック"/>
              <a:ea typeface="ＭＳ Ｐゴシック"/>
            </a:rPr>
            <a:t>商品番号・商品名</a:t>
          </a:r>
          <a:r>
            <a:rPr lang="ja-JP" altLang="en-US" sz="1100" b="0" i="0" u="none" strike="noStrike" baseline="0">
              <a:solidFill>
                <a:srgbClr val="000000"/>
              </a:solidFill>
              <a:latin typeface="ＭＳ Ｐゴシック"/>
              <a:ea typeface="ＭＳ Ｐゴシック"/>
            </a:rPr>
            <a:t>」の列に設定しなさい。</a:t>
          </a:r>
        </a:p>
      </xdr:txBody>
    </xdr:sp>
    <xdr:clientData/>
  </xdr:twoCellAnchor>
  <xdr:twoCellAnchor>
    <xdr:from>
      <xdr:col>9</xdr:col>
      <xdr:colOff>266700</xdr:colOff>
      <xdr:row>0</xdr:row>
      <xdr:rowOff>171450</xdr:rowOff>
    </xdr:from>
    <xdr:to>
      <xdr:col>11</xdr:col>
      <xdr:colOff>400050</xdr:colOff>
      <xdr:row>5</xdr:row>
      <xdr:rowOff>152400</xdr:rowOff>
    </xdr:to>
    <xdr:sp macro="" textlink="">
      <xdr:nvSpPr>
        <xdr:cNvPr id="4114" name="AutoShape 18">
          <a:extLst>
            <a:ext uri="{FF2B5EF4-FFF2-40B4-BE49-F238E27FC236}">
              <a16:creationId xmlns:a16="http://schemas.microsoft.com/office/drawing/2014/main" id="{00000000-0008-0000-0100-000012100000}"/>
            </a:ext>
          </a:extLst>
        </xdr:cNvPr>
        <xdr:cNvSpPr>
          <a:spLocks noChangeArrowheads="1"/>
        </xdr:cNvSpPr>
      </xdr:nvSpPr>
      <xdr:spPr bwMode="auto">
        <a:xfrm>
          <a:off x="6896100" y="171450"/>
          <a:ext cx="2305050" cy="1200150"/>
        </a:xfrm>
        <a:prstGeom prst="roundRect">
          <a:avLst>
            <a:gd name="adj" fmla="val 9523"/>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808080" mc:Ignorable="a14" a14:legacySpreadsheetColorIndex="23"/>
          </a:solidFill>
          <a:round/>
          <a:headEnd/>
          <a:tailEnd/>
        </a:ln>
        <a:effectLst>
          <a:outerShdw dist="35921" dir="2700000" algn="ctr" rotWithShape="0">
            <a:srgbClr val="808080"/>
          </a:outerShdw>
        </a:effectLst>
      </xdr:spPr>
      <xdr:txBody>
        <a:bodyPr vertOverflow="clip" wrap="square" lIns="72000" tIns="82800" rIns="90000" bIns="4680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問題</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下の「商品台帳」リストから入力ができるように、入力規則を「</a:t>
          </a:r>
          <a:r>
            <a:rPr lang="ja-JP" altLang="en-US" sz="1100" b="0" i="0" u="none" strike="noStrike" baseline="0">
              <a:solidFill>
                <a:srgbClr val="0000FF"/>
              </a:solidFill>
              <a:latin typeface="ＭＳ Ｐゴシック"/>
              <a:ea typeface="ＭＳ Ｐゴシック"/>
            </a:rPr>
            <a:t>商品番号・商品名</a:t>
          </a:r>
          <a:r>
            <a:rPr lang="ja-JP" altLang="en-US" sz="1100" b="0" i="0" u="none" strike="noStrike" baseline="0">
              <a:solidFill>
                <a:srgbClr val="000000"/>
              </a:solidFill>
              <a:latin typeface="ＭＳ Ｐゴシック"/>
              <a:ea typeface="ＭＳ Ｐゴシック"/>
            </a:rPr>
            <a:t>」の列に設定しなさい。</a:t>
          </a:r>
        </a:p>
      </xdr:txBody>
    </xdr:sp>
    <xdr:clientData/>
  </xdr:twoCellAnchor>
  <xdr:twoCellAnchor editAs="oneCell">
    <xdr:from>
      <xdr:col>2</xdr:col>
      <xdr:colOff>771525</xdr:colOff>
      <xdr:row>71</xdr:row>
      <xdr:rowOff>95250</xdr:rowOff>
    </xdr:from>
    <xdr:to>
      <xdr:col>8</xdr:col>
      <xdr:colOff>447675</xdr:colOff>
      <xdr:row>82</xdr:row>
      <xdr:rowOff>247650</xdr:rowOff>
    </xdr:to>
    <xdr:pic>
      <xdr:nvPicPr>
        <xdr:cNvPr id="4204" name="Picture 20">
          <a:extLst>
            <a:ext uri="{FF2B5EF4-FFF2-40B4-BE49-F238E27FC236}">
              <a16:creationId xmlns:a16="http://schemas.microsoft.com/office/drawing/2014/main" id="{00000000-0008-0000-0100-00006C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0225" y="17173575"/>
          <a:ext cx="3857625" cy="2905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54643</xdr:colOff>
      <xdr:row>1</xdr:row>
      <xdr:rowOff>171450</xdr:rowOff>
    </xdr:from>
    <xdr:to>
      <xdr:col>9</xdr:col>
      <xdr:colOff>83720</xdr:colOff>
      <xdr:row>7</xdr:row>
      <xdr:rowOff>123825</xdr:rowOff>
    </xdr:to>
    <xdr:sp macro="" textlink="">
      <xdr:nvSpPr>
        <xdr:cNvPr id="5121" name="AutoShape 1">
          <a:extLst>
            <a:ext uri="{FF2B5EF4-FFF2-40B4-BE49-F238E27FC236}">
              <a16:creationId xmlns:a16="http://schemas.microsoft.com/office/drawing/2014/main" id="{00000000-0008-0000-0200-000001140000}"/>
            </a:ext>
          </a:extLst>
        </xdr:cNvPr>
        <xdr:cNvSpPr>
          <a:spLocks noChangeArrowheads="1"/>
        </xdr:cNvSpPr>
      </xdr:nvSpPr>
      <xdr:spPr bwMode="auto">
        <a:xfrm>
          <a:off x="7333748" y="502318"/>
          <a:ext cx="2034340" cy="1055270"/>
        </a:xfrm>
        <a:prstGeom prst="roundRect">
          <a:avLst>
            <a:gd name="adj"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808080" mc:Ignorable="a14" a14:legacySpreadsheetColorIndex="23"/>
          </a:solidFill>
          <a:round/>
          <a:headEnd/>
          <a:tailEnd/>
        </a:ln>
        <a:effectLst>
          <a:outerShdw dist="35921" dir="2700000" algn="ctr" rotWithShape="0">
            <a:srgbClr val="808080"/>
          </a:outerShdw>
        </a:effectLst>
      </xdr:spPr>
      <xdr:txBody>
        <a:bodyPr vertOverflow="clip" wrap="square" lIns="72000" tIns="82800" rIns="90000" bIns="46800" anchor="t" upright="1"/>
        <a:lstStyle/>
        <a:p>
          <a:pPr algn="l" rtl="0">
            <a:lnSpc>
              <a:spcPts val="1200"/>
            </a:lnSpc>
            <a:defRPr sz="1000"/>
          </a:pPr>
          <a:r>
            <a:rPr lang="ja-JP" altLang="en-US" sz="1100" b="0" i="0" u="none" strike="noStrike" baseline="0">
              <a:solidFill>
                <a:srgbClr val="FF0000"/>
              </a:solidFill>
              <a:latin typeface="ＭＳ Ｐゴシック"/>
              <a:ea typeface="ＭＳ Ｐゴシック"/>
            </a:rPr>
            <a:t>Ａ１５～Ａ</a:t>
          </a:r>
          <a:r>
            <a:rPr lang="en-US" altLang="ja-JP" sz="1100" b="0" i="0" u="none" strike="noStrike" baseline="0">
              <a:solidFill>
                <a:srgbClr val="FF0000"/>
              </a:solidFill>
              <a:latin typeface="ＭＳ Ｐゴシック"/>
              <a:ea typeface="ＭＳ Ｐゴシック"/>
            </a:rPr>
            <a:t>2</a:t>
          </a:r>
          <a:r>
            <a:rPr lang="ja-JP" altLang="en-US" sz="1100" b="0" i="0" u="none" strike="noStrike" baseline="0">
              <a:solidFill>
                <a:srgbClr val="FF0000"/>
              </a:solidFill>
              <a:latin typeface="ＭＳ Ｐゴシック"/>
              <a:ea typeface="ＭＳ Ｐゴシック"/>
            </a:rPr>
            <a:t>８</a:t>
          </a:r>
          <a:r>
            <a:rPr lang="ja-JP" altLang="en-US" sz="1100" b="0" i="0" u="none" strike="noStrike" baseline="0">
              <a:solidFill>
                <a:srgbClr val="000000"/>
              </a:solidFill>
              <a:latin typeface="ＭＳ Ｐゴシック"/>
              <a:ea typeface="ＭＳ Ｐゴシック"/>
            </a:rPr>
            <a:t>にドロップダウンリストから入力できるように入力規則を設定しまなさい。リストは下の表</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314325</xdr:colOff>
      <xdr:row>36</xdr:row>
      <xdr:rowOff>114300</xdr:rowOff>
    </xdr:from>
    <xdr:to>
      <xdr:col>8</xdr:col>
      <xdr:colOff>447199</xdr:colOff>
      <xdr:row>56</xdr:row>
      <xdr:rowOff>161490</xdr:rowOff>
    </xdr:to>
    <xdr:pic>
      <xdr:nvPicPr>
        <xdr:cNvPr id="3" name="図 2">
          <a:extLst>
            <a:ext uri="{FF2B5EF4-FFF2-40B4-BE49-F238E27FC236}">
              <a16:creationId xmlns:a16="http://schemas.microsoft.com/office/drawing/2014/main" id="{333683E2-C6BA-4776-9AF2-6F38B44B71BD}"/>
            </a:ext>
          </a:extLst>
        </xdr:cNvPr>
        <xdr:cNvPicPr>
          <a:picLocks noChangeAspect="1"/>
        </xdr:cNvPicPr>
      </xdr:nvPicPr>
      <xdr:blipFill>
        <a:blip xmlns:r="http://schemas.openxmlformats.org/officeDocument/2006/relationships" r:embed="rId1"/>
        <a:stretch>
          <a:fillRect/>
        </a:stretch>
      </xdr:blipFill>
      <xdr:spPr>
        <a:xfrm>
          <a:off x="1247775" y="6296025"/>
          <a:ext cx="3809524" cy="3476190"/>
        </a:xfrm>
        <a:prstGeom prst="rect">
          <a:avLst/>
        </a:prstGeom>
      </xdr:spPr>
    </xdr:pic>
    <xdr:clientData/>
  </xdr:twoCellAnchor>
  <xdr:twoCellAnchor>
    <xdr:from>
      <xdr:col>2</xdr:col>
      <xdr:colOff>247650</xdr:colOff>
      <xdr:row>14</xdr:row>
      <xdr:rowOff>19050</xdr:rowOff>
    </xdr:from>
    <xdr:to>
      <xdr:col>7</xdr:col>
      <xdr:colOff>28575</xdr:colOff>
      <xdr:row>21</xdr:row>
      <xdr:rowOff>66675</xdr:rowOff>
    </xdr:to>
    <xdr:sp macro="" textlink="">
      <xdr:nvSpPr>
        <xdr:cNvPr id="3073" name="AutoShape 1">
          <a:extLst>
            <a:ext uri="{FF2B5EF4-FFF2-40B4-BE49-F238E27FC236}">
              <a16:creationId xmlns:a16="http://schemas.microsoft.com/office/drawing/2014/main" id="{00000000-0008-0000-0300-0000010C0000}"/>
            </a:ext>
          </a:extLst>
        </xdr:cNvPr>
        <xdr:cNvSpPr>
          <a:spLocks noChangeArrowheads="1"/>
        </xdr:cNvSpPr>
      </xdr:nvSpPr>
      <xdr:spPr bwMode="auto">
        <a:xfrm>
          <a:off x="1181100" y="2428875"/>
          <a:ext cx="3257550" cy="1247775"/>
        </a:xfrm>
        <a:prstGeom prst="roundRect">
          <a:avLst>
            <a:gd name="adj"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808080" mc:Ignorable="a14" a14:legacySpreadsheetColorIndex="23"/>
          </a:solidFill>
          <a:round/>
          <a:headEnd/>
          <a:tailEnd/>
        </a:ln>
        <a:effectLst>
          <a:outerShdw dist="35921" dir="2700000" algn="ctr" rotWithShape="0">
            <a:srgbClr val="808080"/>
          </a:outerShdw>
        </a:effectLst>
      </xdr:spPr>
      <xdr:txBody>
        <a:bodyPr vertOverflow="clip" wrap="square" lIns="72000" tIns="82800" rIns="90000" bIns="4680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a:t>
          </a:r>
          <a:r>
            <a:rPr lang="ja-JP" altLang="en-US" sz="1100" b="0" i="0" u="none" strike="noStrike" baseline="0">
              <a:solidFill>
                <a:srgbClr val="0000FF"/>
              </a:solidFill>
              <a:latin typeface="ＭＳ Ｐゴシック"/>
              <a:ea typeface="ＭＳ Ｐゴシック"/>
            </a:rPr>
            <a:t>注文伝票</a:t>
          </a:r>
          <a:r>
            <a:rPr lang="ja-JP" altLang="en-US" sz="1100" b="0" i="0" u="none" strike="noStrike" baseline="0">
              <a:solidFill>
                <a:srgbClr val="000000"/>
              </a:solidFill>
              <a:latin typeface="ＭＳ Ｐゴシック"/>
              <a:ea typeface="ＭＳ Ｐゴシック"/>
            </a:rPr>
            <a:t>」の「</a:t>
          </a:r>
          <a:r>
            <a:rPr lang="ja-JP" altLang="en-US" sz="1100" b="0" i="0" u="none" strike="noStrike" baseline="0">
              <a:solidFill>
                <a:srgbClr val="0000FF"/>
              </a:solidFill>
              <a:latin typeface="ＭＳ Ｐゴシック"/>
              <a:ea typeface="ＭＳ Ｐゴシック"/>
            </a:rPr>
            <a:t>数量</a:t>
          </a:r>
          <a:r>
            <a:rPr lang="ja-JP" altLang="en-US" sz="1100" b="0" i="0" u="none" strike="noStrike" baseline="0">
              <a:solidFill>
                <a:srgbClr val="000000"/>
              </a:solidFill>
              <a:latin typeface="ＭＳ Ｐゴシック"/>
              <a:ea typeface="ＭＳ Ｐゴシック"/>
            </a:rPr>
            <a:t>」に</a:t>
          </a:r>
          <a:r>
            <a:rPr lang="ja-JP" altLang="en-US" sz="1100" b="0" i="0" u="sng" strike="noStrike" baseline="0">
              <a:solidFill>
                <a:srgbClr val="000000"/>
              </a:solidFill>
              <a:latin typeface="ＭＳ Ｐゴシック"/>
              <a:ea typeface="ＭＳ Ｐゴシック"/>
            </a:rPr>
            <a:t>設定値以外</a:t>
          </a:r>
          <a:r>
            <a:rPr lang="ja-JP" altLang="en-US" sz="1100" b="0" i="0" u="none" strike="noStrike" baseline="0">
              <a:solidFill>
                <a:srgbClr val="000000"/>
              </a:solidFill>
              <a:latin typeface="ＭＳ Ｐゴシック"/>
              <a:ea typeface="ＭＳ Ｐゴシック"/>
            </a:rPr>
            <a:t>のデータを入力すると</a:t>
          </a:r>
          <a:r>
            <a:rPr lang="en-US" altLang="ja-JP" sz="1100" b="0" i="0" u="none" strike="noStrike" baseline="0">
              <a:solidFill>
                <a:srgbClr val="000000"/>
              </a:solidFill>
              <a:latin typeface="ＭＳ Ｐゴシック"/>
              <a:ea typeface="ＭＳ Ｐゴシック"/>
            </a:rPr>
            <a:t>[ </a:t>
          </a:r>
          <a:r>
            <a:rPr lang="ja-JP" altLang="en-US" sz="1100" b="0" i="0" u="none" strike="noStrike" baseline="0">
              <a:solidFill>
                <a:srgbClr val="FF0000"/>
              </a:solidFill>
              <a:latin typeface="ＭＳ Ｐゴシック"/>
              <a:ea typeface="ＭＳ Ｐゴシック"/>
            </a:rPr>
            <a:t>停止</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のエラーメッセージが表示されるように設定しなさい。</a:t>
          </a:r>
        </a:p>
        <a:p>
          <a:pPr algn="l" rtl="0">
            <a:lnSpc>
              <a:spcPts val="1300"/>
            </a:lnSpc>
            <a:defRPr sz="1000"/>
          </a:pPr>
          <a:r>
            <a:rPr lang="ja-JP" altLang="en-US" sz="1100" b="0" i="0" u="none" strike="noStrike" baseline="0">
              <a:solidFill>
                <a:srgbClr val="000000"/>
              </a:solidFill>
              <a:latin typeface="ＭＳ Ｐゴシック"/>
              <a:ea typeface="ＭＳ Ｐゴシック"/>
            </a:rPr>
            <a:t>エラーメッセージは「</a:t>
          </a:r>
          <a:r>
            <a:rPr lang="ja-JP" altLang="en-US" sz="1100" b="0" i="0" u="none" strike="noStrike" baseline="0">
              <a:solidFill>
                <a:srgbClr val="FF0000"/>
              </a:solidFill>
              <a:latin typeface="ＭＳ Ｐゴシック"/>
              <a:ea typeface="ＭＳ Ｐゴシック"/>
            </a:rPr>
            <a:t>１０冊以上を入力してください</a:t>
          </a:r>
          <a:r>
            <a:rPr lang="ja-JP" altLang="en-US" sz="1100" b="0" i="0" u="none" strike="noStrike" baseline="0">
              <a:solidFill>
                <a:srgbClr val="000000"/>
              </a:solidFill>
              <a:latin typeface="ＭＳ Ｐゴシック"/>
              <a:ea typeface="ＭＳ Ｐゴシック"/>
            </a:rPr>
            <a:t>」と表示されるようにしなさい。</a:t>
          </a:r>
        </a:p>
      </xdr:txBody>
    </xdr:sp>
    <xdr:clientData/>
  </xdr:twoCellAnchor>
  <xdr:twoCellAnchor>
    <xdr:from>
      <xdr:col>4</xdr:col>
      <xdr:colOff>495300</xdr:colOff>
      <xdr:row>37</xdr:row>
      <xdr:rowOff>38100</xdr:rowOff>
    </xdr:from>
    <xdr:to>
      <xdr:col>10</xdr:col>
      <xdr:colOff>428625</xdr:colOff>
      <xdr:row>41</xdr:row>
      <xdr:rowOff>95250</xdr:rowOff>
    </xdr:to>
    <xdr:sp macro="" textlink="">
      <xdr:nvSpPr>
        <xdr:cNvPr id="3078" name="AutoShape 6">
          <a:extLst>
            <a:ext uri="{FF2B5EF4-FFF2-40B4-BE49-F238E27FC236}">
              <a16:creationId xmlns:a16="http://schemas.microsoft.com/office/drawing/2014/main" id="{00000000-0008-0000-0300-0000060C0000}"/>
            </a:ext>
          </a:extLst>
        </xdr:cNvPr>
        <xdr:cNvSpPr>
          <a:spLocks noChangeArrowheads="1"/>
        </xdr:cNvSpPr>
      </xdr:nvSpPr>
      <xdr:spPr bwMode="auto">
        <a:xfrm>
          <a:off x="3162300" y="6391275"/>
          <a:ext cx="3609975" cy="742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808080" mc:Ignorable="a14" a14:legacySpreadsheetColorIndex="23"/>
          </a:solidFill>
          <a:round/>
          <a:headEnd/>
          <a:tailEnd/>
        </a:ln>
        <a:effectLst>
          <a:outerShdw dist="35921" dir="2700000" algn="ctr" rotWithShape="0">
            <a:srgbClr val="808080"/>
          </a:outerShdw>
        </a:effec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問題文のエラーメッセージは「</a:t>
          </a:r>
          <a:r>
            <a:rPr lang="ja-JP" altLang="en-US" sz="1100" b="0" i="0" u="none" strike="noStrike" baseline="0">
              <a:solidFill>
                <a:srgbClr val="0000FF"/>
              </a:solidFill>
              <a:latin typeface="ＭＳ Ｐゴシック"/>
              <a:ea typeface="ＭＳ Ｐゴシック"/>
            </a:rPr>
            <a:t>１０冊以上を入力してください</a:t>
          </a:r>
          <a:r>
            <a:rPr lang="ja-JP" altLang="en-US" sz="1100" b="0" i="0" u="none" strike="noStrike" baseline="0">
              <a:solidFill>
                <a:srgbClr val="000000"/>
              </a:solidFill>
              <a:latin typeface="ＭＳ Ｐゴシック"/>
              <a:ea typeface="ＭＳ Ｐゴシック"/>
            </a:rPr>
            <a:t>」から、設定値は「</a:t>
          </a:r>
          <a:r>
            <a:rPr lang="en-US" altLang="ja-JP" sz="1100" b="0" i="0" u="none" strike="noStrike" baseline="0">
              <a:solidFill>
                <a:srgbClr val="FF0000"/>
              </a:solidFill>
              <a:latin typeface="ＭＳ Ｐゴシック"/>
              <a:ea typeface="ＭＳ Ｐゴシック"/>
            </a:rPr>
            <a:t>10</a:t>
          </a:r>
          <a:r>
            <a:rPr lang="ja-JP" altLang="en-US" sz="1100" b="0" i="0" u="none" strike="noStrike" baseline="0">
              <a:solidFill>
                <a:srgbClr val="FF0000"/>
              </a:solidFill>
              <a:latin typeface="ＭＳ Ｐゴシック"/>
              <a:ea typeface="ＭＳ Ｐゴシック"/>
            </a:rPr>
            <a:t>以上</a:t>
          </a:r>
          <a:r>
            <a:rPr lang="ja-JP" altLang="en-US" sz="1100" b="0" i="0" u="none" strike="noStrike" baseline="0">
              <a:solidFill>
                <a:srgbClr val="000000"/>
              </a:solidFill>
              <a:latin typeface="ＭＳ Ｐゴシック"/>
              <a:ea typeface="ＭＳ Ｐゴシック"/>
            </a:rPr>
            <a:t>」ということが分かる。</a:t>
          </a:r>
        </a:p>
        <a:p>
          <a:pPr algn="l" rtl="0">
            <a:defRPr sz="1000"/>
          </a:pPr>
          <a:r>
            <a:rPr lang="ja-JP" altLang="en-US" sz="1100" b="0" i="0" u="none" strike="noStrike" baseline="0">
              <a:solidFill>
                <a:srgbClr val="000000"/>
              </a:solidFill>
              <a:latin typeface="ＭＳ Ｐゴシック"/>
              <a:ea typeface="ＭＳ Ｐゴシック"/>
            </a:rPr>
            <a:t>よって、左図のように入力規則を設定する。</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2</xdr:col>
      <xdr:colOff>561975</xdr:colOff>
      <xdr:row>45</xdr:row>
      <xdr:rowOff>161925</xdr:rowOff>
    </xdr:from>
    <xdr:to>
      <xdr:col>3</xdr:col>
      <xdr:colOff>600075</xdr:colOff>
      <xdr:row>49</xdr:row>
      <xdr:rowOff>85725</xdr:rowOff>
    </xdr:to>
    <xdr:grpSp>
      <xdr:nvGrpSpPr>
        <xdr:cNvPr id="4" name="グループ化 3">
          <a:extLst>
            <a:ext uri="{FF2B5EF4-FFF2-40B4-BE49-F238E27FC236}">
              <a16:creationId xmlns:a16="http://schemas.microsoft.com/office/drawing/2014/main" id="{A90ECF96-3803-42F6-A934-3D1470E68832}"/>
            </a:ext>
          </a:extLst>
        </xdr:cNvPr>
        <xdr:cNvGrpSpPr/>
      </xdr:nvGrpSpPr>
      <xdr:grpSpPr>
        <a:xfrm>
          <a:off x="1495425" y="7886700"/>
          <a:ext cx="695325" cy="609600"/>
          <a:chOff x="1495425" y="7886700"/>
          <a:chExt cx="695325" cy="609600"/>
        </a:xfrm>
      </xdr:grpSpPr>
      <xdr:sp macro="" textlink="">
        <xdr:nvSpPr>
          <xdr:cNvPr id="3291" name="AutoShape 7">
            <a:extLst>
              <a:ext uri="{FF2B5EF4-FFF2-40B4-BE49-F238E27FC236}">
                <a16:creationId xmlns:a16="http://schemas.microsoft.com/office/drawing/2014/main" id="{00000000-0008-0000-0300-0000DB0C0000}"/>
              </a:ext>
            </a:extLst>
          </xdr:cNvPr>
          <xdr:cNvSpPr>
            <a:spLocks noChangeArrowheads="1"/>
          </xdr:cNvSpPr>
        </xdr:nvSpPr>
        <xdr:spPr bwMode="auto">
          <a:xfrm>
            <a:off x="1504950" y="8334375"/>
            <a:ext cx="152400" cy="161925"/>
          </a:xfrm>
          <a:prstGeom prst="roundRect">
            <a:avLst>
              <a:gd name="adj" fmla="val 16667"/>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3292" name="AutoShape 8">
            <a:extLst>
              <a:ext uri="{FF2B5EF4-FFF2-40B4-BE49-F238E27FC236}">
                <a16:creationId xmlns:a16="http://schemas.microsoft.com/office/drawing/2014/main" id="{00000000-0008-0000-0300-0000DC0C0000}"/>
              </a:ext>
            </a:extLst>
          </xdr:cNvPr>
          <xdr:cNvSpPr>
            <a:spLocks noChangeArrowheads="1"/>
          </xdr:cNvSpPr>
        </xdr:nvSpPr>
        <xdr:spPr bwMode="auto">
          <a:xfrm>
            <a:off x="1495425" y="7886700"/>
            <a:ext cx="695325" cy="171450"/>
          </a:xfrm>
          <a:prstGeom prst="roundRect">
            <a:avLst>
              <a:gd name="adj" fmla="val 16667"/>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grpSp>
    <xdr:clientData/>
  </xdr:twoCellAnchor>
  <xdr:twoCellAnchor>
    <xdr:from>
      <xdr:col>8</xdr:col>
      <xdr:colOff>628650</xdr:colOff>
      <xdr:row>65</xdr:row>
      <xdr:rowOff>47625</xdr:rowOff>
    </xdr:from>
    <xdr:to>
      <xdr:col>13</xdr:col>
      <xdr:colOff>514350</xdr:colOff>
      <xdr:row>69</xdr:row>
      <xdr:rowOff>104775</xdr:rowOff>
    </xdr:to>
    <xdr:sp macro="" textlink="">
      <xdr:nvSpPr>
        <xdr:cNvPr id="3085" name="AutoShape 13">
          <a:extLst>
            <a:ext uri="{FF2B5EF4-FFF2-40B4-BE49-F238E27FC236}">
              <a16:creationId xmlns:a16="http://schemas.microsoft.com/office/drawing/2014/main" id="{00000000-0008-0000-0300-00000D0C0000}"/>
            </a:ext>
          </a:extLst>
        </xdr:cNvPr>
        <xdr:cNvSpPr>
          <a:spLocks noChangeArrowheads="1"/>
        </xdr:cNvSpPr>
      </xdr:nvSpPr>
      <xdr:spPr bwMode="auto">
        <a:xfrm>
          <a:off x="5238750" y="11201400"/>
          <a:ext cx="3609975" cy="742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808080" mc:Ignorable="a14" a14:legacySpreadsheetColorIndex="23"/>
          </a:solidFill>
          <a:round/>
          <a:headEnd/>
          <a:tailEnd/>
        </a:ln>
        <a:effectLst>
          <a:outerShdw dist="35921" dir="2700000" algn="ctr" rotWithShape="0">
            <a:srgbClr val="808080"/>
          </a:outerShdw>
        </a:effec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「ユーザー設定」で左のように設定しても</a:t>
          </a:r>
          <a:r>
            <a:rPr lang="en-US" altLang="ja-JP" sz="1100" b="0" i="0" u="none" strike="noStrike" baseline="0">
              <a:solidFill>
                <a:srgbClr val="000000"/>
              </a:solidFill>
              <a:latin typeface="ＭＳ Ｐゴシック"/>
              <a:ea typeface="ＭＳ Ｐゴシック"/>
            </a:rPr>
            <a:t>OK</a:t>
          </a:r>
          <a:r>
            <a:rPr lang="ja-JP" altLang="en-US" sz="1100" b="0" i="0" u="none" strike="noStrike" baseline="0">
              <a:solidFill>
                <a:srgbClr val="000000"/>
              </a:solidFill>
              <a:latin typeface="ＭＳ Ｐゴシック"/>
              <a:ea typeface="ＭＳ Ｐゴシック"/>
            </a:rPr>
            <a:t>！</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editAs="oneCell">
    <xdr:from>
      <xdr:col>2</xdr:col>
      <xdr:colOff>228600</xdr:colOff>
      <xdr:row>64</xdr:row>
      <xdr:rowOff>142875</xdr:rowOff>
    </xdr:from>
    <xdr:to>
      <xdr:col>8</xdr:col>
      <xdr:colOff>428625</xdr:colOff>
      <xdr:row>81</xdr:row>
      <xdr:rowOff>114300</xdr:rowOff>
    </xdr:to>
    <xdr:pic>
      <xdr:nvPicPr>
        <xdr:cNvPr id="3295" name="Picture 15">
          <a:extLst>
            <a:ext uri="{FF2B5EF4-FFF2-40B4-BE49-F238E27FC236}">
              <a16:creationId xmlns:a16="http://schemas.microsoft.com/office/drawing/2014/main" id="{00000000-0008-0000-0300-0000DF0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62050" y="11125200"/>
          <a:ext cx="3876675" cy="2886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38100</xdr:colOff>
      <xdr:row>42</xdr:row>
      <xdr:rowOff>47625</xdr:rowOff>
    </xdr:from>
    <xdr:to>
      <xdr:col>14</xdr:col>
      <xdr:colOff>94774</xdr:colOff>
      <xdr:row>62</xdr:row>
      <xdr:rowOff>94815</xdr:rowOff>
    </xdr:to>
    <xdr:pic>
      <xdr:nvPicPr>
        <xdr:cNvPr id="5" name="図 4">
          <a:extLst>
            <a:ext uri="{FF2B5EF4-FFF2-40B4-BE49-F238E27FC236}">
              <a16:creationId xmlns:a16="http://schemas.microsoft.com/office/drawing/2014/main" id="{2E33CDA6-67CC-495C-A81C-BBB9AD75A999}"/>
            </a:ext>
          </a:extLst>
        </xdr:cNvPr>
        <xdr:cNvPicPr>
          <a:picLocks noChangeAspect="1"/>
        </xdr:cNvPicPr>
      </xdr:nvPicPr>
      <xdr:blipFill>
        <a:blip xmlns:r="http://schemas.openxmlformats.org/officeDocument/2006/relationships" r:embed="rId3"/>
        <a:stretch>
          <a:fillRect/>
        </a:stretch>
      </xdr:blipFill>
      <xdr:spPr>
        <a:xfrm>
          <a:off x="5305425" y="7258050"/>
          <a:ext cx="3809524" cy="34761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323850</xdr:colOff>
      <xdr:row>83</xdr:row>
      <xdr:rowOff>9525</xdr:rowOff>
    </xdr:from>
    <xdr:to>
      <xdr:col>5</xdr:col>
      <xdr:colOff>28575</xdr:colOff>
      <xdr:row>102</xdr:row>
      <xdr:rowOff>28575</xdr:rowOff>
    </xdr:to>
    <xdr:pic>
      <xdr:nvPicPr>
        <xdr:cNvPr id="6304" name="Picture 2" descr="1">
          <a:extLst>
            <a:ext uri="{FF2B5EF4-FFF2-40B4-BE49-F238E27FC236}">
              <a16:creationId xmlns:a16="http://schemas.microsoft.com/office/drawing/2014/main" id="{00000000-0008-0000-0400-0000A01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14392275"/>
          <a:ext cx="4381500" cy="3276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83</xdr:row>
      <xdr:rowOff>0</xdr:rowOff>
    </xdr:from>
    <xdr:to>
      <xdr:col>12</xdr:col>
      <xdr:colOff>209550</xdr:colOff>
      <xdr:row>101</xdr:row>
      <xdr:rowOff>152400</xdr:rowOff>
    </xdr:to>
    <xdr:pic>
      <xdr:nvPicPr>
        <xdr:cNvPr id="6305" name="Picture 3" descr="2">
          <a:extLst>
            <a:ext uri="{FF2B5EF4-FFF2-40B4-BE49-F238E27FC236}">
              <a16:creationId xmlns:a16="http://schemas.microsoft.com/office/drawing/2014/main" id="{00000000-0008-0000-0400-0000A11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62575" y="14382750"/>
          <a:ext cx="4324350"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9525</xdr:colOff>
      <xdr:row>106</xdr:row>
      <xdr:rowOff>9525</xdr:rowOff>
    </xdr:from>
    <xdr:to>
      <xdr:col>19</xdr:col>
      <xdr:colOff>219075</xdr:colOff>
      <xdr:row>124</xdr:row>
      <xdr:rowOff>161925</xdr:rowOff>
    </xdr:to>
    <xdr:pic>
      <xdr:nvPicPr>
        <xdr:cNvPr id="6306" name="Picture 4" descr="3">
          <a:extLst>
            <a:ext uri="{FF2B5EF4-FFF2-40B4-BE49-F238E27FC236}">
              <a16:creationId xmlns:a16="http://schemas.microsoft.com/office/drawing/2014/main" id="{00000000-0008-0000-0400-0000A218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172700" y="18335625"/>
          <a:ext cx="4324350"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83</xdr:row>
      <xdr:rowOff>0</xdr:rowOff>
    </xdr:from>
    <xdr:to>
      <xdr:col>19</xdr:col>
      <xdr:colOff>190500</xdr:colOff>
      <xdr:row>101</xdr:row>
      <xdr:rowOff>133350</xdr:rowOff>
    </xdr:to>
    <xdr:pic>
      <xdr:nvPicPr>
        <xdr:cNvPr id="6307" name="Picture 6" descr="4">
          <a:extLst>
            <a:ext uri="{FF2B5EF4-FFF2-40B4-BE49-F238E27FC236}">
              <a16:creationId xmlns:a16="http://schemas.microsoft.com/office/drawing/2014/main" id="{00000000-0008-0000-0400-0000A318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0163175" y="14382750"/>
          <a:ext cx="4305300" cy="321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1362075</xdr:colOff>
      <xdr:row>13</xdr:row>
      <xdr:rowOff>9525</xdr:rowOff>
    </xdr:from>
    <xdr:to>
      <xdr:col>7</xdr:col>
      <xdr:colOff>419100</xdr:colOff>
      <xdr:row>28</xdr:row>
      <xdr:rowOff>38100</xdr:rowOff>
    </xdr:to>
    <xdr:sp macro="" textlink="">
      <xdr:nvSpPr>
        <xdr:cNvPr id="6151" name="Text Box 7">
          <a:extLst>
            <a:ext uri="{FF2B5EF4-FFF2-40B4-BE49-F238E27FC236}">
              <a16:creationId xmlns:a16="http://schemas.microsoft.com/office/drawing/2014/main" id="{00000000-0008-0000-0400-000007180000}"/>
            </a:ext>
          </a:extLst>
        </xdr:cNvPr>
        <xdr:cNvSpPr txBox="1">
          <a:spLocks noChangeArrowheads="1"/>
        </xdr:cNvSpPr>
      </xdr:nvSpPr>
      <xdr:spPr bwMode="auto">
        <a:xfrm>
          <a:off x="1362075" y="2305050"/>
          <a:ext cx="5105400" cy="2600325"/>
        </a:xfrm>
        <a:prstGeom prst="rect">
          <a:avLst/>
        </a:prstGeom>
        <a:solidFill>
          <a:schemeClr val="accent3">
            <a:lumMod val="20000"/>
            <a:lumOff val="80000"/>
          </a:schemeClr>
        </a:solidFill>
        <a:ln w="76200" cmpd="tri">
          <a:solidFill>
            <a:srgbClr xmlns:mc="http://schemas.openxmlformats.org/markup-compatibility/2006" xmlns:a14="http://schemas.microsoft.com/office/drawing/2010/main" val="00FF00" mc:Ignorable="a14" a14:legacySpreadsheetColorIndex="11"/>
          </a:solidFill>
          <a:miter lim="800000"/>
          <a:headEnd/>
          <a:tailEnd/>
        </a:ln>
      </xdr:spPr>
      <xdr:txBody>
        <a:bodyPr vertOverflow="clip" wrap="square" lIns="72000" tIns="82800" rIns="90000" bIns="46800" anchor="t" upright="1"/>
        <a:lstStyle/>
        <a:p>
          <a:pPr algn="l" rtl="0">
            <a:lnSpc>
              <a:spcPts val="1400"/>
            </a:lnSpc>
            <a:defRPr sz="1000"/>
          </a:pPr>
          <a:r>
            <a:rPr lang="ja-JP" altLang="en-US" sz="1200" b="1" i="0" u="none" strike="noStrike" baseline="0">
              <a:solidFill>
                <a:srgbClr val="000000"/>
              </a:solidFill>
              <a:latin typeface="ＭＳ Ｐゴシック"/>
              <a:ea typeface="ＭＳ Ｐゴシック"/>
            </a:rPr>
            <a:t>問）</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以下の点に注意して、セル</a:t>
          </a:r>
          <a:r>
            <a:rPr lang="en-US" altLang="ja-JP" sz="1100" b="0" i="0" u="none" strike="noStrike" baseline="0">
              <a:solidFill>
                <a:srgbClr val="000000"/>
              </a:solidFill>
              <a:latin typeface="ＭＳ Ｐゴシック"/>
              <a:ea typeface="ＭＳ Ｐゴシック"/>
            </a:rPr>
            <a:t>E4</a:t>
          </a:r>
          <a:r>
            <a:rPr lang="ja-JP" altLang="en-US" sz="1100" b="0" i="0" u="none" strike="noStrike" baseline="0">
              <a:solidFill>
                <a:srgbClr val="000000"/>
              </a:solidFill>
              <a:latin typeface="ＭＳ Ｐゴシック"/>
              <a:ea typeface="ＭＳ Ｐゴシック"/>
            </a:rPr>
            <a:t>に</a:t>
          </a:r>
          <a:r>
            <a:rPr lang="ja-JP" altLang="en-US" sz="1100" b="0" i="0" u="none" strike="noStrike" baseline="0">
              <a:solidFill>
                <a:srgbClr val="FF0000"/>
              </a:solidFill>
              <a:latin typeface="ＭＳ Ｐゴシック"/>
              <a:ea typeface="ＭＳ Ｐゴシック"/>
            </a:rPr>
            <a:t>手配日より３日以降の日付を入力</a:t>
          </a:r>
          <a:r>
            <a:rPr lang="ja-JP" altLang="en-US" sz="1100" b="0" i="0" u="none" strike="noStrike" baseline="0">
              <a:solidFill>
                <a:srgbClr val="000000"/>
              </a:solidFill>
              <a:latin typeface="ＭＳ Ｐゴシック"/>
              <a:ea typeface="ＭＳ Ｐゴシック"/>
            </a:rPr>
            <a:t>するための入力規則を設定しなさい。</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・セル</a:t>
          </a:r>
          <a:r>
            <a:rPr lang="en-US" altLang="ja-JP" sz="1100" b="0" i="0" u="none" strike="noStrike" baseline="0">
              <a:solidFill>
                <a:srgbClr val="000000"/>
              </a:solidFill>
              <a:latin typeface="ＭＳ Ｐゴシック"/>
              <a:ea typeface="ＭＳ Ｐゴシック"/>
            </a:rPr>
            <a:t>E4</a:t>
          </a:r>
          <a:r>
            <a:rPr lang="ja-JP" altLang="en-US" sz="1100" b="0" i="0" u="none" strike="noStrike" baseline="0">
              <a:solidFill>
                <a:srgbClr val="000000"/>
              </a:solidFill>
              <a:latin typeface="ＭＳ Ｐゴシック"/>
              <a:ea typeface="ＭＳ Ｐゴシック"/>
            </a:rPr>
            <a:t>をアクティブにした時、</a:t>
          </a:r>
          <a:r>
            <a:rPr lang="ja-JP" altLang="en-US" sz="1100" b="0" i="0" u="none" strike="noStrike" baseline="0">
              <a:solidFill>
                <a:srgbClr val="FF0000"/>
              </a:solidFill>
              <a:latin typeface="ＭＳ Ｐゴシック"/>
              <a:ea typeface="ＭＳ Ｐゴシック"/>
            </a:rPr>
            <a:t>日本語入力を自動的にオフ</a:t>
          </a:r>
          <a:r>
            <a:rPr lang="ja-JP" altLang="en-US" sz="1100" b="0" i="0" u="none" strike="noStrike" baseline="0">
              <a:solidFill>
                <a:srgbClr val="000000"/>
              </a:solidFill>
              <a:latin typeface="ＭＳ Ｐゴシック"/>
              <a:ea typeface="ＭＳ Ｐゴシック"/>
            </a:rPr>
            <a:t>にする。</a:t>
          </a:r>
        </a:p>
        <a:p>
          <a:pPr algn="l" rtl="0">
            <a:lnSpc>
              <a:spcPts val="1300"/>
            </a:lnSpc>
            <a:defRPr sz="1000"/>
          </a:pPr>
          <a:r>
            <a:rPr lang="ja-JP" altLang="en-US" sz="1100" b="0" i="0" u="none" strike="noStrike" baseline="0">
              <a:solidFill>
                <a:srgbClr val="000000"/>
              </a:solidFill>
              <a:latin typeface="ＭＳ Ｐゴシック"/>
              <a:ea typeface="ＭＳ Ｐゴシック"/>
            </a:rPr>
            <a:t>・セル</a:t>
          </a:r>
          <a:r>
            <a:rPr lang="en-US" altLang="ja-JP" sz="1100" b="0" i="0" u="none" strike="noStrike" baseline="0">
              <a:solidFill>
                <a:srgbClr val="000000"/>
              </a:solidFill>
              <a:latin typeface="ＭＳ Ｐゴシック"/>
              <a:ea typeface="ＭＳ Ｐゴシック"/>
            </a:rPr>
            <a:t>E4</a:t>
          </a:r>
          <a:r>
            <a:rPr lang="ja-JP" altLang="en-US" sz="1100" b="0" i="0" u="none" strike="noStrike" baseline="0">
              <a:solidFill>
                <a:srgbClr val="000000"/>
              </a:solidFill>
              <a:latin typeface="ＭＳ Ｐゴシック"/>
              <a:ea typeface="ＭＳ Ｐゴシック"/>
            </a:rPr>
            <a:t>を</a:t>
          </a:r>
          <a:r>
            <a:rPr lang="ja-JP" altLang="en-US" sz="1100" b="1" i="0" u="none" strike="noStrike" baseline="0">
              <a:solidFill>
                <a:srgbClr val="000000"/>
              </a:solidFill>
              <a:latin typeface="ＭＳ Ｐゴシック"/>
              <a:ea typeface="ＭＳ Ｐゴシック"/>
            </a:rPr>
            <a:t>アクティブ</a:t>
          </a:r>
          <a:r>
            <a:rPr lang="ja-JP" altLang="en-US" sz="1100" b="0" i="0" u="none" strike="noStrike" baseline="0">
              <a:solidFill>
                <a:srgbClr val="000000"/>
              </a:solidFill>
              <a:latin typeface="ＭＳ Ｐゴシック"/>
              <a:ea typeface="ＭＳ Ｐゴシック"/>
            </a:rPr>
            <a:t>にした時、以下の入力時メッセージを表示。</a:t>
          </a:r>
        </a:p>
        <a:p>
          <a:pPr algn="l" rtl="0">
            <a:lnSpc>
              <a:spcPts val="1200"/>
            </a:lnSpc>
            <a:defRPr sz="1000"/>
          </a:pPr>
          <a:r>
            <a:rPr lang="ja-JP" altLang="en-US" sz="1100" b="0" i="0" u="none" strike="noStrike" baseline="0">
              <a:solidFill>
                <a:srgbClr val="000000"/>
              </a:solidFill>
              <a:latin typeface="ＭＳ Ｐゴシック"/>
              <a:ea typeface="ＭＳ Ｐゴシック"/>
            </a:rPr>
            <a:t>　　　・タイトル：”</a:t>
          </a:r>
          <a:r>
            <a:rPr lang="ja-JP" altLang="en-US" sz="1100" b="0" i="0" u="none" strike="noStrike" baseline="0">
              <a:solidFill>
                <a:srgbClr val="0000FF"/>
              </a:solidFill>
              <a:latin typeface="ＭＳ Ｐゴシック"/>
              <a:ea typeface="ＭＳ Ｐゴシック"/>
            </a:rPr>
            <a:t>入力方法</a:t>
          </a:r>
          <a:r>
            <a:rPr lang="ja-JP" altLang="en-US" sz="1100" b="0" i="0" u="none" strike="noStrike" baseline="0">
              <a:solidFill>
                <a:srgbClr val="000000"/>
              </a:solidFill>
              <a:latin typeface="ＭＳ Ｐゴシック"/>
              <a:ea typeface="ＭＳ Ｐゴシック"/>
            </a:rPr>
            <a:t>”</a:t>
          </a:r>
        </a:p>
        <a:p>
          <a:pPr algn="l" rtl="0">
            <a:lnSpc>
              <a:spcPts val="1200"/>
            </a:lnSpc>
            <a:defRPr sz="1000"/>
          </a:pPr>
          <a:r>
            <a:rPr lang="ja-JP" altLang="en-US" sz="1100" b="0" i="0" u="none" strike="noStrike" baseline="0">
              <a:solidFill>
                <a:srgbClr val="000000"/>
              </a:solidFill>
              <a:latin typeface="ＭＳ Ｐゴシック"/>
              <a:ea typeface="ＭＳ Ｐゴシック"/>
            </a:rPr>
            <a:t>　　　・メッセージ：”</a:t>
          </a:r>
          <a:r>
            <a:rPr lang="ja-JP" altLang="en-US" sz="1100" b="0" i="0" u="none" strike="noStrike" baseline="0">
              <a:solidFill>
                <a:srgbClr val="0000FF"/>
              </a:solidFill>
              <a:latin typeface="ＭＳ Ｐゴシック"/>
              <a:ea typeface="ＭＳ Ｐゴシック"/>
            </a:rPr>
            <a:t>今日より３日以降の日付を入力。</a:t>
          </a:r>
          <a:r>
            <a:rPr lang="ja-JP" altLang="en-US" sz="1100" b="0" i="0" u="none" strike="noStrike" baseline="0">
              <a:solidFill>
                <a:srgbClr val="000000"/>
              </a:solidFill>
              <a:latin typeface="ＭＳ Ｐゴシック"/>
              <a:ea typeface="ＭＳ Ｐゴシック"/>
            </a:rPr>
            <a:t>”</a:t>
          </a:r>
        </a:p>
        <a:p>
          <a:pPr algn="l" rtl="0">
            <a:lnSpc>
              <a:spcPts val="1200"/>
            </a:lnSpc>
            <a:defRPr sz="1000"/>
          </a:pPr>
          <a:r>
            <a:rPr lang="ja-JP" altLang="en-US" sz="1100" b="0" i="0" u="none" strike="noStrike" baseline="0">
              <a:solidFill>
                <a:srgbClr val="000000"/>
              </a:solidFill>
              <a:latin typeface="ＭＳ Ｐゴシック"/>
              <a:ea typeface="ＭＳ Ｐゴシック"/>
            </a:rPr>
            <a:t>・３日より前の日付を入力して</a:t>
          </a:r>
          <a:r>
            <a:rPr lang="ja-JP" altLang="en-US" sz="1100" b="1" i="0" u="none" strike="noStrike" baseline="0">
              <a:solidFill>
                <a:srgbClr val="000000"/>
              </a:solidFill>
              <a:latin typeface="ＭＳ Ｐゴシック"/>
              <a:ea typeface="ＭＳ Ｐゴシック"/>
            </a:rPr>
            <a:t>エンターキーを押下</a:t>
          </a:r>
          <a:r>
            <a:rPr lang="ja-JP" altLang="en-US" sz="1100" b="0" i="0" u="none" strike="noStrike" baseline="0">
              <a:solidFill>
                <a:srgbClr val="000000"/>
              </a:solidFill>
              <a:latin typeface="ＭＳ Ｐゴシック"/>
              <a:ea typeface="ＭＳ Ｐゴシック"/>
            </a:rPr>
            <a:t>した時、以下のメッセージを表示。</a:t>
          </a:r>
        </a:p>
        <a:p>
          <a:pPr algn="l" rtl="0">
            <a:defRPr sz="1000"/>
          </a:pPr>
          <a:r>
            <a:rPr lang="ja-JP" altLang="en-US" sz="1100" b="0" i="0" u="none" strike="noStrike" baseline="0">
              <a:solidFill>
                <a:srgbClr val="000000"/>
              </a:solidFill>
              <a:latin typeface="ＭＳ Ｐゴシック"/>
              <a:ea typeface="ＭＳ Ｐゴシック"/>
            </a:rPr>
            <a:t>　　　・スタイル：</a:t>
          </a:r>
          <a:r>
            <a:rPr lang="ja-JP" altLang="en-US" sz="1100" b="0" i="0" u="none" strike="noStrike" baseline="0">
              <a:solidFill>
                <a:srgbClr val="0000FF"/>
              </a:solidFill>
              <a:latin typeface="ＭＳ Ｐゴシック"/>
              <a:ea typeface="ＭＳ Ｐゴシック"/>
            </a:rPr>
            <a:t>停止</a:t>
          </a:r>
          <a:endParaRPr lang="ja-JP" altLang="en-US" sz="1100" b="0" i="0" u="none" strike="noStrike" baseline="0">
            <a:solidFill>
              <a:srgbClr val="000000"/>
            </a:solidFill>
            <a:latin typeface="ＭＳ Ｐゴシック"/>
            <a:ea typeface="ＭＳ Ｐゴシック"/>
          </a:endParaRPr>
        </a:p>
        <a:p>
          <a:pPr algn="l" rtl="0">
            <a:lnSpc>
              <a:spcPts val="1200"/>
            </a:lnSpc>
            <a:defRPr sz="1000"/>
          </a:pPr>
          <a:r>
            <a:rPr lang="ja-JP" altLang="en-US" sz="1100" b="0" i="0" u="none" strike="noStrike" baseline="0">
              <a:solidFill>
                <a:srgbClr val="000000"/>
              </a:solidFill>
              <a:latin typeface="ＭＳ Ｐゴシック"/>
              <a:ea typeface="ＭＳ Ｐゴシック"/>
            </a:rPr>
            <a:t>　　　・タイトル：</a:t>
          </a:r>
          <a:r>
            <a:rPr lang="ja-JP" altLang="en-US" sz="1100" b="0" i="0" u="none" strike="noStrike" baseline="0">
              <a:solidFill>
                <a:srgbClr val="0000FF"/>
              </a:solidFill>
              <a:latin typeface="ＭＳ Ｐゴシック"/>
              <a:ea typeface="ＭＳ Ｐゴシック"/>
            </a:rPr>
            <a:t>日付の制限</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・エラーメッセージ：</a:t>
          </a:r>
        </a:p>
        <a:p>
          <a:pPr algn="l" rtl="0">
            <a:lnSpc>
              <a:spcPts val="1200"/>
            </a:lnSpc>
            <a:defRPr sz="1000"/>
          </a:pPr>
          <a:r>
            <a:rPr lang="ja-JP" altLang="en-US" sz="1100" b="0" i="0" u="none" strike="noStrike" baseline="0">
              <a:solidFill>
                <a:srgbClr val="000000"/>
              </a:solidFill>
              <a:latin typeface="ＭＳ Ｐゴシック"/>
              <a:ea typeface="ＭＳ Ｐゴシック"/>
            </a:rPr>
            <a:t>　　　　　　　　　　”</a:t>
          </a:r>
          <a:r>
            <a:rPr lang="ja-JP" altLang="en-US" sz="1100" b="0" i="0" u="none" strike="noStrike" baseline="0">
              <a:solidFill>
                <a:srgbClr val="0000FF"/>
              </a:solidFill>
              <a:latin typeface="ＭＳ Ｐゴシック"/>
              <a:ea typeface="ＭＳ Ｐゴシック"/>
            </a:rPr>
            <a:t>配送は手配日の３日後からです。</a:t>
          </a:r>
          <a:r>
            <a:rPr lang="ja-JP" altLang="en-US" sz="1100" b="0" i="0" u="none" strike="noStrike" baseline="0">
              <a:solidFill>
                <a:srgbClr val="000000"/>
              </a:solidFill>
              <a:latin typeface="ＭＳ Ｐゴシック"/>
              <a:ea typeface="ＭＳ Ｐゴシック"/>
            </a:rPr>
            <a:t>”</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47625</xdr:colOff>
      <xdr:row>0</xdr:row>
      <xdr:rowOff>38100</xdr:rowOff>
    </xdr:from>
    <xdr:to>
      <xdr:col>3</xdr:col>
      <xdr:colOff>342900</xdr:colOff>
      <xdr:row>0</xdr:row>
      <xdr:rowOff>361950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7625" y="38100"/>
          <a:ext cx="1914525" cy="323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00B050"/>
              </a:solidFill>
              <a:latin typeface="ＭＳ ゴシック" pitchFamily="49" charset="-128"/>
              <a:ea typeface="ＭＳ ゴシック" pitchFamily="49" charset="-128"/>
            </a:rPr>
            <a:t>日付リストの作成</a:t>
          </a:r>
        </a:p>
      </xdr:txBody>
    </xdr:sp>
    <xdr:clientData/>
  </xdr:twoCellAnchor>
  <xdr:twoCellAnchor>
    <xdr:from>
      <xdr:col>0</xdr:col>
      <xdr:colOff>85725</xdr:colOff>
      <xdr:row>0</xdr:row>
      <xdr:rowOff>380998</xdr:rowOff>
    </xdr:from>
    <xdr:to>
      <xdr:col>13</xdr:col>
      <xdr:colOff>95250</xdr:colOff>
      <xdr:row>6</xdr:row>
      <xdr:rowOff>95249</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85725" y="380998"/>
          <a:ext cx="7962900" cy="13716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B050"/>
              </a:solidFill>
              <a:latin typeface="ＭＳ ゴシック" pitchFamily="49" charset="-128"/>
              <a:ea typeface="ＭＳ ゴシック" pitchFamily="49" charset="-128"/>
            </a:rPr>
            <a:t>年月日をリストから選択して入力できる</a:t>
          </a:r>
          <a:r>
            <a:rPr kumimoji="1" lang="ja-JP" altLang="en-US" sz="1100">
              <a:latin typeface="ＭＳ ゴシック" pitchFamily="49" charset="-128"/>
              <a:ea typeface="ＭＳ ゴシック" pitchFamily="49" charset="-128"/>
            </a:rPr>
            <a:t>ような</a:t>
          </a:r>
          <a:r>
            <a:rPr kumimoji="1" lang="ja-JP" altLang="en-US" sz="1100">
              <a:solidFill>
                <a:srgbClr val="00B050"/>
              </a:solidFill>
              <a:latin typeface="ＭＳ ゴシック" pitchFamily="49" charset="-128"/>
              <a:ea typeface="ＭＳ ゴシック" pitchFamily="49" charset="-128"/>
            </a:rPr>
            <a:t>入力規則</a:t>
          </a:r>
          <a:r>
            <a:rPr kumimoji="1" lang="ja-JP" altLang="en-US" sz="1100">
              <a:latin typeface="ＭＳ ゴシック" pitchFamily="49" charset="-128"/>
              <a:ea typeface="ＭＳ ゴシック" pitchFamily="49" charset="-128"/>
            </a:rPr>
            <a:t>を作成しなさい。</a:t>
          </a:r>
          <a:endParaRPr kumimoji="1" lang="en-US" altLang="ja-JP" sz="1100">
            <a:latin typeface="ＭＳ ゴシック" pitchFamily="49" charset="-128"/>
            <a:ea typeface="ＭＳ ゴシック" pitchFamily="49" charset="-128"/>
          </a:endParaRPr>
        </a:p>
        <a:p>
          <a:r>
            <a:rPr kumimoji="1" lang="ja-JP" altLang="en-US" sz="1100">
              <a:latin typeface="ＭＳ ゴシック" pitchFamily="49" charset="-128"/>
              <a:ea typeface="ＭＳ ゴシック" pitchFamily="49" charset="-128"/>
            </a:rPr>
            <a:t>　１１月の日にちは３０日まで、１２月は３１日までとなるようなリスト。</a:t>
          </a:r>
          <a:endParaRPr kumimoji="1" lang="en-US" altLang="ja-JP" sz="1100">
            <a:latin typeface="ＭＳ ゴシック" pitchFamily="49" charset="-128"/>
            <a:ea typeface="ＭＳ ゴシック" pitchFamily="49" charset="-128"/>
          </a:endParaRPr>
        </a:p>
        <a:p>
          <a:r>
            <a:rPr kumimoji="1" lang="ja-JP" altLang="en-US" sz="1100">
              <a:latin typeface="ＭＳ ゴシック" pitchFamily="49" charset="-128"/>
              <a:ea typeface="ＭＳ ゴシック" pitchFamily="49" charset="-128"/>
            </a:rPr>
            <a:t>リストはＦＧ列を使用。それぞれ、</a:t>
          </a:r>
          <a:r>
            <a:rPr kumimoji="1" lang="ja-JP" altLang="en-US" sz="1100">
              <a:solidFill>
                <a:srgbClr val="00B050"/>
              </a:solidFill>
              <a:latin typeface="ＭＳ ゴシック" pitchFamily="49" charset="-128"/>
              <a:ea typeface="ＭＳ ゴシック" pitchFamily="49" charset="-128"/>
            </a:rPr>
            <a:t>年リスト</a:t>
          </a:r>
          <a:r>
            <a:rPr kumimoji="1" lang="ja-JP" altLang="en-US" sz="1100">
              <a:latin typeface="ＭＳ ゴシック" pitchFamily="49" charset="-128"/>
              <a:ea typeface="ＭＳ ゴシック" pitchFamily="49" charset="-128"/>
            </a:rPr>
            <a:t>、</a:t>
          </a:r>
          <a:r>
            <a:rPr kumimoji="1" lang="ja-JP" altLang="en-US" sz="1100">
              <a:solidFill>
                <a:srgbClr val="00B050"/>
              </a:solidFill>
              <a:latin typeface="ＭＳ ゴシック" pitchFamily="49" charset="-128"/>
              <a:ea typeface="ＭＳ ゴシック" pitchFamily="49" charset="-128"/>
            </a:rPr>
            <a:t>連番</a:t>
          </a:r>
          <a:r>
            <a:rPr kumimoji="1" lang="ja-JP" altLang="en-US" sz="1100">
              <a:latin typeface="ＭＳ ゴシック" pitchFamily="49" charset="-128"/>
              <a:ea typeface="ＭＳ ゴシック" pitchFamily="49" charset="-128"/>
            </a:rPr>
            <a:t>の名前を定義済み</a:t>
          </a:r>
          <a:endParaRPr kumimoji="1" lang="en-US" altLang="ja-JP" sz="1100">
            <a:latin typeface="ＭＳ ゴシック" pitchFamily="49" charset="-128"/>
            <a:ea typeface="ＭＳ ゴシック" pitchFamily="49" charset="-128"/>
          </a:endParaRPr>
        </a:p>
        <a:p>
          <a:endParaRPr kumimoji="1" lang="en-US" altLang="ja-JP" sz="1100">
            <a:latin typeface="ＭＳ ゴシック" pitchFamily="49" charset="-128"/>
            <a:ea typeface="ＭＳ ゴシック" pitchFamily="49" charset="-128"/>
          </a:endParaRPr>
        </a:p>
        <a:p>
          <a:r>
            <a:rPr kumimoji="1" lang="ja-JP" altLang="en-US" sz="1100">
              <a:latin typeface="ＭＳ ゴシック" pitchFamily="49" charset="-128"/>
              <a:ea typeface="ＭＳ ゴシック" pitchFamily="49" charset="-128"/>
            </a:rPr>
            <a:t>ただし、日にち入力後に年月を変更する場合の対応として、日付と意味をなさないような組み合わせができたら、日にちのセルを</a:t>
          </a:r>
          <a:r>
            <a:rPr kumimoji="1" lang="ja-JP" altLang="en-US" sz="1100">
              <a:solidFill>
                <a:srgbClr val="FF0000"/>
              </a:solidFill>
              <a:latin typeface="ＭＳ ゴシック" pitchFamily="49" charset="-128"/>
              <a:ea typeface="ＭＳ ゴシック" pitchFamily="49" charset="-128"/>
            </a:rPr>
            <a:t>赤く塗り潰す</a:t>
          </a:r>
          <a:r>
            <a:rPr kumimoji="1" lang="ja-JP" altLang="en-US" sz="1100">
              <a:latin typeface="ＭＳ ゴシック" pitchFamily="49" charset="-128"/>
              <a:ea typeface="ＭＳ ゴシック" pitchFamily="49" charset="-128"/>
            </a:rPr>
            <a:t>ような</a:t>
          </a:r>
          <a:r>
            <a:rPr kumimoji="1" lang="ja-JP" altLang="en-US" sz="1100">
              <a:solidFill>
                <a:srgbClr val="00B050"/>
              </a:solidFill>
              <a:latin typeface="ＭＳ ゴシック" pitchFamily="49" charset="-128"/>
              <a:ea typeface="ＭＳ ゴシック" pitchFamily="49" charset="-128"/>
            </a:rPr>
            <a:t>条件付き書式</a:t>
          </a:r>
          <a:r>
            <a:rPr kumimoji="1" lang="ja-JP" altLang="en-US" sz="1100">
              <a:latin typeface="ＭＳ ゴシック" pitchFamily="49" charset="-128"/>
              <a:ea typeface="ＭＳ ゴシック" pitchFamily="49" charset="-128"/>
            </a:rPr>
            <a:t>を設定しなさい。</a:t>
          </a:r>
          <a:endParaRPr kumimoji="1" lang="en-US" altLang="ja-JP" sz="1100">
            <a:latin typeface="ＭＳ ゴシック" pitchFamily="49" charset="-128"/>
            <a:ea typeface="ＭＳ ゴシック" pitchFamily="49" charset="-128"/>
          </a:endParaRPr>
        </a:p>
        <a:p>
          <a:r>
            <a:rPr kumimoji="1" lang="ja-JP" altLang="en-US" sz="1100">
              <a:latin typeface="ＭＳ ゴシック" pitchFamily="49" charset="-128"/>
              <a:ea typeface="ＭＳ ゴシック" pitchFamily="49" charset="-128"/>
            </a:rPr>
            <a:t>例：年月日に２０１４　１２　３１　を入力後、月を１１に変更した場合など。２０１４年１１月３１日は不正日付！　</a:t>
          </a:r>
        </a:p>
      </xdr:txBody>
    </xdr:sp>
    <xdr:clientData/>
  </xdr:twoCellAnchor>
  <xdr:twoCellAnchor>
    <xdr:from>
      <xdr:col>7</xdr:col>
      <xdr:colOff>352425</xdr:colOff>
      <xdr:row>8</xdr:row>
      <xdr:rowOff>238125</xdr:rowOff>
    </xdr:from>
    <xdr:to>
      <xdr:col>13</xdr:col>
      <xdr:colOff>180975</xdr:colOff>
      <xdr:row>25</xdr:row>
      <xdr:rowOff>152400</xdr:rowOff>
    </xdr:to>
    <xdr:grpSp>
      <xdr:nvGrpSpPr>
        <xdr:cNvPr id="8538" name="グループ化 14">
          <a:extLst>
            <a:ext uri="{FF2B5EF4-FFF2-40B4-BE49-F238E27FC236}">
              <a16:creationId xmlns:a16="http://schemas.microsoft.com/office/drawing/2014/main" id="{00000000-0008-0000-0500-00005A210000}"/>
            </a:ext>
          </a:extLst>
        </xdr:cNvPr>
        <xdr:cNvGrpSpPr>
          <a:grpSpLocks/>
        </xdr:cNvGrpSpPr>
      </xdr:nvGrpSpPr>
      <xdr:grpSpPr bwMode="auto">
        <a:xfrm>
          <a:off x="4191000" y="2247900"/>
          <a:ext cx="3943350" cy="2905125"/>
          <a:chOff x="4000500" y="371475"/>
          <a:chExt cx="3942857" cy="2904762"/>
        </a:xfrm>
      </xdr:grpSpPr>
      <xdr:pic>
        <xdr:nvPicPr>
          <xdr:cNvPr id="8550" name="図 3">
            <a:extLst>
              <a:ext uri="{FF2B5EF4-FFF2-40B4-BE49-F238E27FC236}">
                <a16:creationId xmlns:a16="http://schemas.microsoft.com/office/drawing/2014/main" id="{00000000-0008-0000-0500-00006621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0" y="371475"/>
            <a:ext cx="3942857" cy="29047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551" name="正方形/長方形 6">
            <a:extLst>
              <a:ext uri="{FF2B5EF4-FFF2-40B4-BE49-F238E27FC236}">
                <a16:creationId xmlns:a16="http://schemas.microsoft.com/office/drawing/2014/main" id="{00000000-0008-0000-0500-000067210000}"/>
              </a:ext>
            </a:extLst>
          </xdr:cNvPr>
          <xdr:cNvSpPr>
            <a:spLocks noChangeArrowheads="1"/>
          </xdr:cNvSpPr>
        </xdr:nvSpPr>
        <xdr:spPr bwMode="auto">
          <a:xfrm>
            <a:off x="4295775" y="2028825"/>
            <a:ext cx="2990850" cy="200025"/>
          </a:xfrm>
          <a:prstGeom prst="rect">
            <a:avLst/>
          </a:prstGeom>
          <a:noFill/>
          <a:ln w="2857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7</xdr:col>
      <xdr:colOff>323850</xdr:colOff>
      <xdr:row>55</xdr:row>
      <xdr:rowOff>161925</xdr:rowOff>
    </xdr:from>
    <xdr:to>
      <xdr:col>13</xdr:col>
      <xdr:colOff>152400</xdr:colOff>
      <xdr:row>72</xdr:row>
      <xdr:rowOff>152400</xdr:rowOff>
    </xdr:to>
    <xdr:grpSp>
      <xdr:nvGrpSpPr>
        <xdr:cNvPr id="8539" name="グループ化 13">
          <a:extLst>
            <a:ext uri="{FF2B5EF4-FFF2-40B4-BE49-F238E27FC236}">
              <a16:creationId xmlns:a16="http://schemas.microsoft.com/office/drawing/2014/main" id="{00000000-0008-0000-0500-00005B210000}"/>
            </a:ext>
          </a:extLst>
        </xdr:cNvPr>
        <xdr:cNvGrpSpPr>
          <a:grpSpLocks/>
        </xdr:cNvGrpSpPr>
      </xdr:nvGrpSpPr>
      <xdr:grpSpPr bwMode="auto">
        <a:xfrm>
          <a:off x="4162425" y="10306050"/>
          <a:ext cx="3943350" cy="2905125"/>
          <a:chOff x="4114800" y="3352800"/>
          <a:chExt cx="3942857" cy="2904762"/>
        </a:xfrm>
      </xdr:grpSpPr>
      <xdr:pic>
        <xdr:nvPicPr>
          <xdr:cNvPr id="8548" name="図 4">
            <a:extLst>
              <a:ext uri="{FF2B5EF4-FFF2-40B4-BE49-F238E27FC236}">
                <a16:creationId xmlns:a16="http://schemas.microsoft.com/office/drawing/2014/main" id="{00000000-0008-0000-0500-00006421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14800" y="3352800"/>
            <a:ext cx="3942857" cy="29047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549" name="正方形/長方形 7">
            <a:extLst>
              <a:ext uri="{FF2B5EF4-FFF2-40B4-BE49-F238E27FC236}">
                <a16:creationId xmlns:a16="http://schemas.microsoft.com/office/drawing/2014/main" id="{00000000-0008-0000-0500-000065210000}"/>
              </a:ext>
            </a:extLst>
          </xdr:cNvPr>
          <xdr:cNvSpPr>
            <a:spLocks noChangeArrowheads="1"/>
          </xdr:cNvSpPr>
        </xdr:nvSpPr>
        <xdr:spPr bwMode="auto">
          <a:xfrm>
            <a:off x="4410075" y="5010150"/>
            <a:ext cx="2990850" cy="200025"/>
          </a:xfrm>
          <a:prstGeom prst="rect">
            <a:avLst/>
          </a:prstGeom>
          <a:noFill/>
          <a:ln w="2857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7</xdr:col>
      <xdr:colOff>314325</xdr:colOff>
      <xdr:row>73</xdr:row>
      <xdr:rowOff>38100</xdr:rowOff>
    </xdr:from>
    <xdr:to>
      <xdr:col>13</xdr:col>
      <xdr:colOff>142875</xdr:colOff>
      <xdr:row>90</xdr:row>
      <xdr:rowOff>28575</xdr:rowOff>
    </xdr:to>
    <xdr:grpSp>
      <xdr:nvGrpSpPr>
        <xdr:cNvPr id="8540" name="グループ化 18">
          <a:extLst>
            <a:ext uri="{FF2B5EF4-FFF2-40B4-BE49-F238E27FC236}">
              <a16:creationId xmlns:a16="http://schemas.microsoft.com/office/drawing/2014/main" id="{00000000-0008-0000-0500-00005C210000}"/>
            </a:ext>
          </a:extLst>
        </xdr:cNvPr>
        <xdr:cNvGrpSpPr>
          <a:grpSpLocks/>
        </xdr:cNvGrpSpPr>
      </xdr:nvGrpSpPr>
      <xdr:grpSpPr bwMode="auto">
        <a:xfrm>
          <a:off x="4152900" y="13268325"/>
          <a:ext cx="3943350" cy="2905125"/>
          <a:chOff x="4181475" y="8172450"/>
          <a:chExt cx="3942857" cy="2904762"/>
        </a:xfrm>
      </xdr:grpSpPr>
      <xdr:pic>
        <xdr:nvPicPr>
          <xdr:cNvPr id="8546" name="図 17">
            <a:extLst>
              <a:ext uri="{FF2B5EF4-FFF2-40B4-BE49-F238E27FC236}">
                <a16:creationId xmlns:a16="http://schemas.microsoft.com/office/drawing/2014/main" id="{00000000-0008-0000-0500-00006221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181475" y="8172450"/>
            <a:ext cx="3942857" cy="29047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547" name="正方形/長方形 8">
            <a:extLst>
              <a:ext uri="{FF2B5EF4-FFF2-40B4-BE49-F238E27FC236}">
                <a16:creationId xmlns:a16="http://schemas.microsoft.com/office/drawing/2014/main" id="{00000000-0008-0000-0500-000063210000}"/>
              </a:ext>
            </a:extLst>
          </xdr:cNvPr>
          <xdr:cNvSpPr>
            <a:spLocks noChangeArrowheads="1"/>
          </xdr:cNvSpPr>
        </xdr:nvSpPr>
        <xdr:spPr bwMode="auto">
          <a:xfrm>
            <a:off x="4476750" y="9829800"/>
            <a:ext cx="2990850" cy="200025"/>
          </a:xfrm>
          <a:prstGeom prst="rect">
            <a:avLst/>
          </a:prstGeom>
          <a:noFill/>
          <a:ln w="2857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0</xdr:col>
      <xdr:colOff>28575</xdr:colOff>
      <xdr:row>73</xdr:row>
      <xdr:rowOff>66675</xdr:rowOff>
    </xdr:from>
    <xdr:to>
      <xdr:col>7</xdr:col>
      <xdr:colOff>95250</xdr:colOff>
      <xdr:row>93</xdr:row>
      <xdr:rowOff>47625</xdr:rowOff>
    </xdr:to>
    <xdr:grpSp>
      <xdr:nvGrpSpPr>
        <xdr:cNvPr id="8541" name="グループ化 11">
          <a:extLst>
            <a:ext uri="{FF2B5EF4-FFF2-40B4-BE49-F238E27FC236}">
              <a16:creationId xmlns:a16="http://schemas.microsoft.com/office/drawing/2014/main" id="{00000000-0008-0000-0500-00005D210000}"/>
            </a:ext>
          </a:extLst>
        </xdr:cNvPr>
        <xdr:cNvGrpSpPr>
          <a:grpSpLocks/>
        </xdr:cNvGrpSpPr>
      </xdr:nvGrpSpPr>
      <xdr:grpSpPr bwMode="auto">
        <a:xfrm>
          <a:off x="28575" y="13296900"/>
          <a:ext cx="3905250" cy="3409950"/>
          <a:chOff x="57150" y="7058025"/>
          <a:chExt cx="3904762" cy="3409524"/>
        </a:xfrm>
      </xdr:grpSpPr>
      <xdr:pic>
        <xdr:nvPicPr>
          <xdr:cNvPr id="8544" name="図 9">
            <a:extLst>
              <a:ext uri="{FF2B5EF4-FFF2-40B4-BE49-F238E27FC236}">
                <a16:creationId xmlns:a16="http://schemas.microsoft.com/office/drawing/2014/main" id="{00000000-0008-0000-0500-00006021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7150" y="7058025"/>
            <a:ext cx="3904762" cy="3409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545" name="正方形/長方形 10">
            <a:extLst>
              <a:ext uri="{FF2B5EF4-FFF2-40B4-BE49-F238E27FC236}">
                <a16:creationId xmlns:a16="http://schemas.microsoft.com/office/drawing/2014/main" id="{00000000-0008-0000-0500-000061210000}"/>
              </a:ext>
            </a:extLst>
          </xdr:cNvPr>
          <xdr:cNvSpPr>
            <a:spLocks noChangeArrowheads="1"/>
          </xdr:cNvSpPr>
        </xdr:nvSpPr>
        <xdr:spPr bwMode="auto">
          <a:xfrm>
            <a:off x="285750" y="9153525"/>
            <a:ext cx="3429000" cy="190500"/>
          </a:xfrm>
          <a:prstGeom prst="rect">
            <a:avLst/>
          </a:prstGeom>
          <a:noFill/>
          <a:ln w="2857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7</xdr:col>
      <xdr:colOff>257174</xdr:colOff>
      <xdr:row>7</xdr:row>
      <xdr:rowOff>57150</xdr:rowOff>
    </xdr:from>
    <xdr:to>
      <xdr:col>9</xdr:col>
      <xdr:colOff>390525</xdr:colOff>
      <xdr:row>8</xdr:row>
      <xdr:rowOff>123825</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4095749" y="1724025"/>
          <a:ext cx="1504951"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年月日の入力規則</a:t>
          </a:r>
        </a:p>
      </xdr:txBody>
    </xdr:sp>
    <xdr:clientData/>
  </xdr:twoCellAnchor>
  <xdr:twoCellAnchor>
    <xdr:from>
      <xdr:col>0</xdr:col>
      <xdr:colOff>28574</xdr:colOff>
      <xdr:row>71</xdr:row>
      <xdr:rowOff>95250</xdr:rowOff>
    </xdr:from>
    <xdr:to>
      <xdr:col>5</xdr:col>
      <xdr:colOff>581025</xdr:colOff>
      <xdr:row>73</xdr:row>
      <xdr:rowOff>0</xdr:rowOff>
    </xdr:to>
    <xdr:sp macro="" textlink="">
      <xdr:nvSpPr>
        <xdr:cNvPr id="17" name="テキスト ボックス 16">
          <a:extLst>
            <a:ext uri="{FF2B5EF4-FFF2-40B4-BE49-F238E27FC236}">
              <a16:creationId xmlns:a16="http://schemas.microsoft.com/office/drawing/2014/main" id="{00000000-0008-0000-0500-000011000000}"/>
            </a:ext>
          </a:extLst>
        </xdr:cNvPr>
        <xdr:cNvSpPr txBox="1"/>
      </xdr:nvSpPr>
      <xdr:spPr>
        <a:xfrm>
          <a:off x="28574" y="12982575"/>
          <a:ext cx="3019426"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条件付き書式　－　日にちの正当性チェック</a:t>
          </a:r>
        </a:p>
      </xdr:txBody>
    </xdr:sp>
    <xdr:clientData/>
  </xdr:twoCellAnchor>
  <xdr:oneCellAnchor>
    <xdr:from>
      <xdr:col>1</xdr:col>
      <xdr:colOff>345296</xdr:colOff>
      <xdr:row>54</xdr:row>
      <xdr:rowOff>94260</xdr:rowOff>
    </xdr:from>
    <xdr:ext cx="2262158" cy="992579"/>
    <xdr:sp macro="" textlink="">
      <xdr:nvSpPr>
        <xdr:cNvPr id="4" name="正方形/長方形 3">
          <a:extLst>
            <a:ext uri="{FF2B5EF4-FFF2-40B4-BE49-F238E27FC236}">
              <a16:creationId xmlns:a16="http://schemas.microsoft.com/office/drawing/2014/main" id="{00000000-0008-0000-0500-000004000000}"/>
            </a:ext>
          </a:extLst>
        </xdr:cNvPr>
        <xdr:cNvSpPr/>
      </xdr:nvSpPr>
      <xdr:spPr>
        <a:xfrm>
          <a:off x="592946" y="10066935"/>
          <a:ext cx="2262158" cy="992579"/>
        </a:xfrm>
        <a:prstGeom prst="rect">
          <a:avLst/>
        </a:prstGeom>
        <a:noFill/>
      </xdr:spPr>
      <xdr:txBody>
        <a:bodyPr wrap="none" lIns="91440" tIns="45720" rIns="91440" bIns="45720">
          <a:spAutoFit/>
        </a:bodyPr>
        <a:lstStyle/>
        <a:p>
          <a:pPr algn="ctr"/>
          <a:r>
            <a:rPr lang="ja-JP" altLang="en-US" sz="54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解答例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M116"/>
  <sheetViews>
    <sheetView showGridLines="0" tabSelected="1" workbookViewId="0">
      <selection sqref="A1:D1"/>
    </sheetView>
  </sheetViews>
  <sheetFormatPr defaultRowHeight="13.5" x14ac:dyDescent="0.15"/>
  <cols>
    <col min="1" max="1" width="16.75" style="116" customWidth="1"/>
    <col min="6" max="6" width="8.25" customWidth="1"/>
    <col min="7" max="7" width="5.875" customWidth="1"/>
    <col min="9" max="12" width="0.5" customWidth="1"/>
    <col min="13" max="13" width="6" customWidth="1"/>
  </cols>
  <sheetData>
    <row r="1" spans="1:8" ht="33.75" customHeight="1" x14ac:dyDescent="0.25">
      <c r="A1" s="128" t="s">
        <v>149</v>
      </c>
      <c r="B1" s="129"/>
      <c r="C1" s="129"/>
      <c r="D1" s="129"/>
    </row>
    <row r="3" spans="1:8" ht="14.25" x14ac:dyDescent="0.15">
      <c r="A3" s="130" t="s">
        <v>150</v>
      </c>
      <c r="B3" s="131"/>
      <c r="C3" s="131"/>
      <c r="D3" s="131"/>
      <c r="E3" s="131"/>
      <c r="F3" s="131"/>
      <c r="G3" s="106"/>
      <c r="H3" s="106"/>
    </row>
    <row r="4" spans="1:8" ht="14.25" x14ac:dyDescent="0.15">
      <c r="A4" s="131"/>
      <c r="B4" s="131"/>
      <c r="C4" s="131"/>
      <c r="D4" s="131"/>
      <c r="E4" s="131"/>
      <c r="F4" s="131"/>
      <c r="G4" s="106"/>
      <c r="H4" s="106"/>
    </row>
    <row r="5" spans="1:8" ht="14.25" x14ac:dyDescent="0.15">
      <c r="A5" s="131"/>
      <c r="B5" s="131"/>
      <c r="C5" s="131"/>
      <c r="D5" s="131"/>
      <c r="E5" s="131"/>
      <c r="F5" s="131"/>
      <c r="G5" s="106"/>
      <c r="H5" s="106"/>
    </row>
    <row r="6" spans="1:8" ht="14.25" x14ac:dyDescent="0.15">
      <c r="A6" s="114"/>
      <c r="B6" s="106"/>
      <c r="C6" s="106"/>
      <c r="D6" s="106"/>
      <c r="E6" s="106"/>
      <c r="F6" s="106"/>
      <c r="G6" s="106"/>
      <c r="H6" s="106"/>
    </row>
    <row r="7" spans="1:8" ht="15.75" x14ac:dyDescent="0.25">
      <c r="A7" s="123" t="s">
        <v>180</v>
      </c>
      <c r="B7" s="126"/>
      <c r="C7" s="126"/>
      <c r="D7" s="126"/>
      <c r="E7" s="126"/>
      <c r="F7" s="126"/>
      <c r="G7" s="126"/>
      <c r="H7" s="106"/>
    </row>
    <row r="8" spans="1:8" ht="15.75" x14ac:dyDescent="0.25">
      <c r="A8" s="118"/>
      <c r="B8" s="119"/>
      <c r="C8" s="119"/>
      <c r="D8" s="119"/>
      <c r="E8" s="119"/>
      <c r="F8" s="119"/>
      <c r="G8" s="119"/>
      <c r="H8" s="106" t="s">
        <v>191</v>
      </c>
    </row>
    <row r="9" spans="1:8" ht="14.25" x14ac:dyDescent="0.15">
      <c r="A9" s="125" t="s">
        <v>190</v>
      </c>
      <c r="B9" s="132"/>
      <c r="C9" s="132"/>
      <c r="D9" s="132"/>
      <c r="E9" s="132"/>
      <c r="F9" s="132"/>
      <c r="G9" s="117">
        <f>ROW()</f>
        <v>9</v>
      </c>
      <c r="H9" s="109">
        <v>1</v>
      </c>
    </row>
    <row r="10" spans="1:8" ht="14.25" x14ac:dyDescent="0.15">
      <c r="A10" s="132"/>
      <c r="B10" s="132"/>
      <c r="C10" s="132"/>
      <c r="D10" s="132"/>
      <c r="E10" s="132"/>
      <c r="F10" s="132"/>
      <c r="G10" s="117">
        <f>ROW()</f>
        <v>10</v>
      </c>
      <c r="H10" s="109">
        <v>2</v>
      </c>
    </row>
    <row r="11" spans="1:8" ht="14.25" x14ac:dyDescent="0.15">
      <c r="A11" s="132"/>
      <c r="B11" s="132"/>
      <c r="C11" s="132"/>
      <c r="D11" s="132"/>
      <c r="E11" s="132"/>
      <c r="F11" s="132"/>
      <c r="G11" s="117">
        <f>ROW()</f>
        <v>11</v>
      </c>
      <c r="H11" s="109"/>
    </row>
    <row r="12" spans="1:8" ht="14.25" x14ac:dyDescent="0.15">
      <c r="A12" s="132"/>
      <c r="B12" s="132"/>
      <c r="C12" s="132"/>
      <c r="D12" s="132"/>
      <c r="E12" s="132"/>
      <c r="F12" s="132"/>
      <c r="G12" s="117">
        <f>ROW()</f>
        <v>12</v>
      </c>
      <c r="H12" s="109"/>
    </row>
    <row r="13" spans="1:8" ht="14.25" x14ac:dyDescent="0.15">
      <c r="A13" s="132"/>
      <c r="B13" s="132"/>
      <c r="C13" s="132"/>
      <c r="D13" s="132"/>
      <c r="E13" s="132"/>
      <c r="F13" s="132"/>
      <c r="G13" s="117">
        <f>ROW()</f>
        <v>13</v>
      </c>
      <c r="H13" s="109"/>
    </row>
    <row r="14" spans="1:8" ht="14.25" x14ac:dyDescent="0.15">
      <c r="A14" s="132"/>
      <c r="B14" s="132"/>
      <c r="C14" s="132"/>
      <c r="D14" s="132"/>
      <c r="E14" s="132"/>
      <c r="F14" s="132"/>
      <c r="G14" s="119"/>
      <c r="H14" s="106"/>
    </row>
    <row r="15" spans="1:8" ht="42" customHeight="1" x14ac:dyDescent="0.15">
      <c r="A15" s="132"/>
      <c r="B15" s="132"/>
      <c r="C15" s="132"/>
      <c r="D15" s="132"/>
      <c r="E15" s="132"/>
      <c r="F15" s="132"/>
      <c r="G15" s="119"/>
      <c r="H15" s="106"/>
    </row>
    <row r="16" spans="1:8" ht="24" customHeight="1" x14ac:dyDescent="0.15">
      <c r="A16" s="115"/>
      <c r="B16" s="107"/>
      <c r="C16" s="107"/>
      <c r="D16" s="107"/>
      <c r="E16" s="107"/>
      <c r="F16" s="107"/>
      <c r="G16" s="106"/>
      <c r="H16" s="106"/>
    </row>
    <row r="17" spans="1:9" ht="14.25" x14ac:dyDescent="0.15">
      <c r="A17" s="115"/>
      <c r="B17" s="107"/>
      <c r="C17" s="107"/>
      <c r="D17" s="107"/>
      <c r="E17" s="107"/>
      <c r="F17" s="107"/>
      <c r="G17" s="106"/>
      <c r="H17" s="106"/>
    </row>
    <row r="18" spans="1:9" ht="15.75" x14ac:dyDescent="0.25">
      <c r="A18" s="123" t="s">
        <v>181</v>
      </c>
      <c r="B18" s="126"/>
      <c r="C18" s="126"/>
      <c r="D18" s="126"/>
      <c r="E18" s="126"/>
      <c r="F18" s="126"/>
      <c r="G18" s="126"/>
      <c r="H18" s="106"/>
    </row>
    <row r="19" spans="1:9" ht="14.25" x14ac:dyDescent="0.15">
      <c r="A19" s="120"/>
      <c r="B19" s="119"/>
      <c r="C19" s="119"/>
      <c r="D19" s="119"/>
      <c r="E19" s="119"/>
      <c r="F19" s="119"/>
      <c r="G19" s="119"/>
      <c r="H19" s="106" t="s">
        <v>192</v>
      </c>
    </row>
    <row r="20" spans="1:9" ht="14.25" x14ac:dyDescent="0.15">
      <c r="A20" s="125" t="s">
        <v>189</v>
      </c>
      <c r="B20" s="125"/>
      <c r="C20" s="125"/>
      <c r="D20" s="125"/>
      <c r="E20" s="125"/>
      <c r="F20" s="125"/>
      <c r="G20" s="117">
        <f>ROW()</f>
        <v>20</v>
      </c>
      <c r="H20" s="109">
        <v>1</v>
      </c>
    </row>
    <row r="21" spans="1:9" ht="14.25" x14ac:dyDescent="0.15">
      <c r="A21" s="125"/>
      <c r="B21" s="125"/>
      <c r="C21" s="125"/>
      <c r="D21" s="125"/>
      <c r="E21" s="125"/>
      <c r="F21" s="125"/>
      <c r="G21" s="117">
        <f>ROW()</f>
        <v>21</v>
      </c>
      <c r="H21" s="109">
        <v>1234567</v>
      </c>
    </row>
    <row r="22" spans="1:9" ht="14.25" x14ac:dyDescent="0.15">
      <c r="A22" s="125"/>
      <c r="B22" s="125"/>
      <c r="C22" s="125"/>
      <c r="D22" s="125"/>
      <c r="E22" s="125"/>
      <c r="F22" s="125"/>
      <c r="G22" s="117">
        <f>ROW()</f>
        <v>22</v>
      </c>
      <c r="H22" s="109"/>
    </row>
    <row r="23" spans="1:9" ht="14.25" x14ac:dyDescent="0.15">
      <c r="A23" s="125"/>
      <c r="B23" s="125"/>
      <c r="C23" s="125"/>
      <c r="D23" s="125"/>
      <c r="E23" s="125"/>
      <c r="F23" s="125"/>
      <c r="G23" s="117">
        <f>ROW()</f>
        <v>23</v>
      </c>
      <c r="H23" s="109"/>
    </row>
    <row r="24" spans="1:9" ht="14.25" customHeight="1" x14ac:dyDescent="0.15">
      <c r="A24" s="125"/>
      <c r="B24" s="125"/>
      <c r="C24" s="125"/>
      <c r="D24" s="125"/>
      <c r="E24" s="125"/>
      <c r="F24" s="125"/>
      <c r="G24" s="117">
        <f>ROW()</f>
        <v>24</v>
      </c>
      <c r="H24" s="109"/>
    </row>
    <row r="25" spans="1:9" ht="14.25" x14ac:dyDescent="0.15">
      <c r="A25" s="125"/>
      <c r="B25" s="125"/>
      <c r="C25" s="125"/>
      <c r="D25" s="125"/>
      <c r="E25" s="125"/>
      <c r="F25" s="125"/>
      <c r="G25" s="119"/>
      <c r="H25" s="106"/>
    </row>
    <row r="26" spans="1:9" ht="14.25" x14ac:dyDescent="0.15">
      <c r="A26" s="125"/>
      <c r="B26" s="125"/>
      <c r="C26" s="125"/>
      <c r="D26" s="125"/>
      <c r="E26" s="125"/>
      <c r="F26" s="125"/>
      <c r="G26" s="119"/>
      <c r="H26" s="106"/>
    </row>
    <row r="27" spans="1:9" ht="62.25" customHeight="1" x14ac:dyDescent="0.15">
      <c r="A27" s="125"/>
      <c r="B27" s="125"/>
      <c r="C27" s="125"/>
      <c r="D27" s="125"/>
      <c r="E27" s="125"/>
      <c r="F27" s="125"/>
      <c r="G27" s="119"/>
      <c r="H27" s="106"/>
    </row>
    <row r="28" spans="1:9" ht="15.75" x14ac:dyDescent="0.25">
      <c r="A28" s="123" t="s">
        <v>182</v>
      </c>
      <c r="B28" s="127"/>
      <c r="C28" s="127"/>
      <c r="D28" s="127"/>
      <c r="E28" s="127"/>
      <c r="F28" s="127"/>
      <c r="G28" s="127"/>
      <c r="H28" s="127"/>
    </row>
    <row r="29" spans="1:9" ht="14.25" x14ac:dyDescent="0.15">
      <c r="A29" s="120"/>
      <c r="B29" s="119"/>
      <c r="C29" s="119"/>
      <c r="D29" s="119"/>
      <c r="E29" s="119"/>
      <c r="F29" s="119"/>
      <c r="G29" s="119"/>
      <c r="H29" s="119" t="s">
        <v>193</v>
      </c>
      <c r="I29" s="108"/>
    </row>
    <row r="30" spans="1:9" ht="14.25" x14ac:dyDescent="0.15">
      <c r="A30" s="125" t="s">
        <v>188</v>
      </c>
      <c r="B30" s="125"/>
      <c r="C30" s="125"/>
      <c r="D30" s="125"/>
      <c r="E30" s="125"/>
      <c r="F30" s="125"/>
      <c r="G30" s="117">
        <f>ROW()</f>
        <v>30</v>
      </c>
      <c r="H30" s="121">
        <v>1</v>
      </c>
    </row>
    <row r="31" spans="1:9" ht="14.25" x14ac:dyDescent="0.15">
      <c r="A31" s="125"/>
      <c r="B31" s="125"/>
      <c r="C31" s="125"/>
      <c r="D31" s="125"/>
      <c r="E31" s="125"/>
      <c r="F31" s="125"/>
      <c r="G31" s="117">
        <f>ROW()</f>
        <v>31</v>
      </c>
      <c r="H31" s="121">
        <v>10</v>
      </c>
    </row>
    <row r="32" spans="1:9" ht="14.25" x14ac:dyDescent="0.15">
      <c r="A32" s="125"/>
      <c r="B32" s="125"/>
      <c r="C32" s="125"/>
      <c r="D32" s="125"/>
      <c r="E32" s="125"/>
      <c r="F32" s="125"/>
      <c r="G32" s="117">
        <f>ROW()</f>
        <v>32</v>
      </c>
      <c r="H32" s="121"/>
    </row>
    <row r="33" spans="1:8" ht="14.25" x14ac:dyDescent="0.15">
      <c r="A33" s="125"/>
      <c r="B33" s="125"/>
      <c r="C33" s="125"/>
      <c r="D33" s="125"/>
      <c r="E33" s="125"/>
      <c r="F33" s="125"/>
      <c r="G33" s="117">
        <f>ROW()</f>
        <v>33</v>
      </c>
      <c r="H33" s="121"/>
    </row>
    <row r="34" spans="1:8" ht="14.25" x14ac:dyDescent="0.15">
      <c r="A34" s="125"/>
      <c r="B34" s="125"/>
      <c r="C34" s="125"/>
      <c r="D34" s="125"/>
      <c r="E34" s="125"/>
      <c r="F34" s="125"/>
      <c r="G34" s="117">
        <f>ROW()</f>
        <v>34</v>
      </c>
      <c r="H34" s="121"/>
    </row>
    <row r="35" spans="1:8" ht="69.75" customHeight="1" x14ac:dyDescent="0.15">
      <c r="A35" s="125"/>
      <c r="B35" s="125"/>
      <c r="C35" s="125"/>
      <c r="D35" s="125"/>
      <c r="E35" s="125"/>
      <c r="F35" s="125"/>
      <c r="G35" s="119"/>
      <c r="H35" s="119"/>
    </row>
    <row r="36" spans="1:8" ht="14.25" x14ac:dyDescent="0.15">
      <c r="A36" s="125"/>
      <c r="B36" s="125"/>
      <c r="C36" s="125"/>
      <c r="D36" s="125"/>
      <c r="E36" s="125"/>
      <c r="F36" s="125"/>
      <c r="G36" s="119"/>
      <c r="H36" s="119"/>
    </row>
    <row r="37" spans="1:8" ht="21" customHeight="1" x14ac:dyDescent="0.15">
      <c r="A37" s="125"/>
      <c r="B37" s="125"/>
      <c r="C37" s="125"/>
      <c r="D37" s="125"/>
      <c r="E37" s="125"/>
      <c r="F37" s="125"/>
      <c r="G37" s="119"/>
      <c r="H37" s="119"/>
    </row>
    <row r="38" spans="1:8" ht="15.75" x14ac:dyDescent="0.25">
      <c r="A38" s="123" t="s">
        <v>194</v>
      </c>
      <c r="B38" s="127"/>
      <c r="C38" s="127"/>
      <c r="D38" s="127"/>
      <c r="E38" s="127"/>
      <c r="F38" s="127"/>
      <c r="G38" s="127"/>
      <c r="H38" s="127"/>
    </row>
    <row r="39" spans="1:8" ht="14.25" x14ac:dyDescent="0.15">
      <c r="A39" s="120"/>
      <c r="B39" s="119"/>
      <c r="C39" s="119"/>
      <c r="D39" s="119"/>
      <c r="E39" s="119"/>
      <c r="F39" s="119"/>
      <c r="G39" s="119"/>
      <c r="H39" s="119" t="s">
        <v>193</v>
      </c>
    </row>
    <row r="40" spans="1:8" ht="14.25" x14ac:dyDescent="0.15">
      <c r="A40" s="125" t="s">
        <v>199</v>
      </c>
      <c r="B40" s="125"/>
      <c r="C40" s="125"/>
      <c r="D40" s="125"/>
      <c r="E40" s="125"/>
      <c r="F40" s="125"/>
      <c r="G40" s="117">
        <f>ROW()</f>
        <v>40</v>
      </c>
      <c r="H40" s="121">
        <v>3</v>
      </c>
    </row>
    <row r="41" spans="1:8" ht="14.25" x14ac:dyDescent="0.15">
      <c r="A41" s="125"/>
      <c r="B41" s="125"/>
      <c r="C41" s="125"/>
      <c r="D41" s="125"/>
      <c r="E41" s="125"/>
      <c r="F41" s="125"/>
      <c r="G41" s="117">
        <f>ROW()</f>
        <v>41</v>
      </c>
      <c r="H41" s="121" t="s">
        <v>198</v>
      </c>
    </row>
    <row r="42" spans="1:8" ht="14.25" x14ac:dyDescent="0.15">
      <c r="A42" s="125"/>
      <c r="B42" s="125"/>
      <c r="C42" s="125"/>
      <c r="D42" s="125"/>
      <c r="E42" s="125"/>
      <c r="F42" s="125"/>
      <c r="G42" s="117">
        <f>ROW()</f>
        <v>42</v>
      </c>
      <c r="H42" s="121"/>
    </row>
    <row r="43" spans="1:8" ht="14.25" x14ac:dyDescent="0.15">
      <c r="A43" s="125"/>
      <c r="B43" s="125"/>
      <c r="C43" s="125"/>
      <c r="D43" s="125"/>
      <c r="E43" s="125"/>
      <c r="F43" s="125"/>
      <c r="G43" s="117">
        <f>ROW()</f>
        <v>43</v>
      </c>
      <c r="H43" s="121"/>
    </row>
    <row r="44" spans="1:8" ht="14.25" x14ac:dyDescent="0.15">
      <c r="A44" s="125"/>
      <c r="B44" s="125"/>
      <c r="C44" s="125"/>
      <c r="D44" s="125"/>
      <c r="E44" s="125"/>
      <c r="F44" s="125"/>
      <c r="G44" s="117">
        <f>ROW()</f>
        <v>44</v>
      </c>
      <c r="H44" s="121"/>
    </row>
    <row r="45" spans="1:8" ht="14.25" x14ac:dyDescent="0.15">
      <c r="A45" s="125"/>
      <c r="B45" s="125"/>
      <c r="C45" s="125"/>
      <c r="D45" s="125"/>
      <c r="E45" s="125"/>
      <c r="F45" s="125"/>
      <c r="G45" s="119"/>
      <c r="H45" s="119"/>
    </row>
    <row r="46" spans="1:8" ht="14.25" x14ac:dyDescent="0.15">
      <c r="A46" s="125"/>
      <c r="B46" s="125"/>
      <c r="C46" s="125"/>
      <c r="D46" s="125"/>
      <c r="E46" s="125"/>
      <c r="F46" s="125"/>
      <c r="G46" s="119"/>
      <c r="H46" s="119"/>
    </row>
    <row r="47" spans="1:8" ht="45" customHeight="1" x14ac:dyDescent="0.15">
      <c r="A47" s="125"/>
      <c r="B47" s="125"/>
      <c r="C47" s="125"/>
      <c r="D47" s="125"/>
      <c r="E47" s="125"/>
      <c r="F47" s="125"/>
      <c r="G47" s="119"/>
      <c r="H47" s="119"/>
    </row>
    <row r="48" spans="1:8" ht="15.75" x14ac:dyDescent="0.25">
      <c r="A48" s="123" t="s">
        <v>195</v>
      </c>
      <c r="B48" s="127"/>
      <c r="C48" s="127"/>
      <c r="D48" s="127"/>
      <c r="E48" s="127"/>
      <c r="F48" s="127"/>
      <c r="G48" s="127"/>
      <c r="H48" s="127"/>
    </row>
    <row r="49" spans="1:8" ht="14.25" x14ac:dyDescent="0.15">
      <c r="A49" s="120"/>
      <c r="B49" s="119"/>
      <c r="C49" s="119"/>
      <c r="D49" s="119"/>
      <c r="E49" s="119"/>
      <c r="F49" s="119"/>
      <c r="G49" s="119"/>
      <c r="H49" s="119" t="s">
        <v>193</v>
      </c>
    </row>
    <row r="50" spans="1:8" ht="14.25" x14ac:dyDescent="0.15">
      <c r="A50" s="125" t="s">
        <v>200</v>
      </c>
      <c r="B50" s="125"/>
      <c r="C50" s="125"/>
      <c r="D50" s="125"/>
      <c r="E50" s="125"/>
      <c r="F50" s="125"/>
      <c r="G50" s="117">
        <f>ROW()</f>
        <v>50</v>
      </c>
      <c r="H50" s="121" t="s">
        <v>197</v>
      </c>
    </row>
    <row r="51" spans="1:8" ht="14.25" x14ac:dyDescent="0.15">
      <c r="A51" s="125"/>
      <c r="B51" s="125"/>
      <c r="C51" s="125"/>
      <c r="D51" s="125"/>
      <c r="E51" s="125"/>
      <c r="F51" s="125"/>
      <c r="G51" s="117">
        <f>ROW()</f>
        <v>51</v>
      </c>
      <c r="H51" s="121"/>
    </row>
    <row r="52" spans="1:8" ht="14.25" x14ac:dyDescent="0.15">
      <c r="A52" s="125"/>
      <c r="B52" s="125"/>
      <c r="C52" s="125"/>
      <c r="D52" s="125"/>
      <c r="E52" s="125"/>
      <c r="F52" s="125"/>
      <c r="G52" s="117">
        <f>ROW()</f>
        <v>52</v>
      </c>
      <c r="H52" s="121"/>
    </row>
    <row r="53" spans="1:8" ht="14.25" x14ac:dyDescent="0.15">
      <c r="A53" s="125"/>
      <c r="B53" s="125"/>
      <c r="C53" s="125"/>
      <c r="D53" s="125"/>
      <c r="E53" s="125"/>
      <c r="F53" s="125"/>
      <c r="G53" s="117">
        <f>ROW()</f>
        <v>53</v>
      </c>
      <c r="H53" s="121"/>
    </row>
    <row r="54" spans="1:8" ht="14.25" x14ac:dyDescent="0.15">
      <c r="A54" s="125"/>
      <c r="B54" s="125"/>
      <c r="C54" s="125"/>
      <c r="D54" s="125"/>
      <c r="E54" s="125"/>
      <c r="F54" s="125"/>
      <c r="G54" s="117">
        <f>ROW()</f>
        <v>54</v>
      </c>
      <c r="H54" s="121"/>
    </row>
    <row r="55" spans="1:8" ht="14.25" x14ac:dyDescent="0.15">
      <c r="A55" s="125"/>
      <c r="B55" s="125"/>
      <c r="C55" s="125"/>
      <c r="D55" s="125"/>
      <c r="E55" s="125"/>
      <c r="F55" s="125"/>
      <c r="G55" s="119"/>
      <c r="H55" s="119"/>
    </row>
    <row r="56" spans="1:8" ht="14.25" x14ac:dyDescent="0.15">
      <c r="A56" s="125"/>
      <c r="B56" s="125"/>
      <c r="C56" s="125"/>
      <c r="D56" s="125"/>
      <c r="E56" s="125"/>
      <c r="F56" s="125"/>
      <c r="G56" s="119"/>
      <c r="H56" s="119"/>
    </row>
    <row r="57" spans="1:8" ht="47.25" customHeight="1" x14ac:dyDescent="0.15">
      <c r="A57" s="125"/>
      <c r="B57" s="125"/>
      <c r="C57" s="125"/>
      <c r="D57" s="125"/>
      <c r="E57" s="125"/>
      <c r="F57" s="125"/>
      <c r="G57" s="119"/>
      <c r="H57" s="119"/>
    </row>
    <row r="58" spans="1:8" ht="15.75" x14ac:dyDescent="0.25">
      <c r="A58" s="123" t="s">
        <v>196</v>
      </c>
      <c r="B58" s="127"/>
      <c r="C58" s="127"/>
      <c r="D58" s="127"/>
      <c r="E58" s="127"/>
      <c r="F58" s="127"/>
      <c r="G58" s="127"/>
      <c r="H58" s="127"/>
    </row>
    <row r="59" spans="1:8" ht="14.25" x14ac:dyDescent="0.15">
      <c r="A59" s="120"/>
      <c r="B59" s="119"/>
      <c r="C59" s="119"/>
      <c r="D59" s="119"/>
      <c r="E59" s="119"/>
      <c r="F59" s="119"/>
      <c r="G59" s="119"/>
      <c r="H59" s="119" t="s">
        <v>193</v>
      </c>
    </row>
    <row r="60" spans="1:8" ht="14.25" x14ac:dyDescent="0.15">
      <c r="A60" s="125" t="s">
        <v>201</v>
      </c>
      <c r="B60" s="125"/>
      <c r="C60" s="125"/>
      <c r="D60" s="125"/>
      <c r="E60" s="125"/>
      <c r="F60" s="125"/>
      <c r="G60" s="117">
        <f>ROW()</f>
        <v>60</v>
      </c>
      <c r="H60" s="121"/>
    </row>
    <row r="61" spans="1:8" ht="14.25" x14ac:dyDescent="0.15">
      <c r="A61" s="125"/>
      <c r="B61" s="125"/>
      <c r="C61" s="125"/>
      <c r="D61" s="125"/>
      <c r="E61" s="125"/>
      <c r="F61" s="125"/>
      <c r="G61" s="117">
        <f>ROW()</f>
        <v>61</v>
      </c>
      <c r="H61" s="121"/>
    </row>
    <row r="62" spans="1:8" ht="14.25" x14ac:dyDescent="0.15">
      <c r="A62" s="125"/>
      <c r="B62" s="125"/>
      <c r="C62" s="125"/>
      <c r="D62" s="125"/>
      <c r="E62" s="125"/>
      <c r="F62" s="125"/>
      <c r="G62" s="117">
        <f>ROW()</f>
        <v>62</v>
      </c>
      <c r="H62" s="121"/>
    </row>
    <row r="63" spans="1:8" ht="14.25" x14ac:dyDescent="0.15">
      <c r="A63" s="125"/>
      <c r="B63" s="125"/>
      <c r="C63" s="125"/>
      <c r="D63" s="125"/>
      <c r="E63" s="125"/>
      <c r="F63" s="125"/>
      <c r="G63" s="117">
        <f>ROW()</f>
        <v>63</v>
      </c>
      <c r="H63" s="121"/>
    </row>
    <row r="64" spans="1:8" ht="14.25" x14ac:dyDescent="0.15">
      <c r="A64" s="125"/>
      <c r="B64" s="125"/>
      <c r="C64" s="125"/>
      <c r="D64" s="125"/>
      <c r="E64" s="125"/>
      <c r="F64" s="125"/>
      <c r="G64" s="117">
        <f>ROW()</f>
        <v>64</v>
      </c>
      <c r="H64" s="121"/>
    </row>
    <row r="65" spans="1:8" ht="14.25" x14ac:dyDescent="0.15">
      <c r="A65" s="125"/>
      <c r="B65" s="125"/>
      <c r="C65" s="125"/>
      <c r="D65" s="125"/>
      <c r="E65" s="125"/>
      <c r="F65" s="125"/>
      <c r="G65" s="119"/>
      <c r="H65" s="119"/>
    </row>
    <row r="66" spans="1:8" ht="14.25" x14ac:dyDescent="0.15">
      <c r="A66" s="125"/>
      <c r="B66" s="125"/>
      <c r="C66" s="125"/>
      <c r="D66" s="125"/>
      <c r="E66" s="125"/>
      <c r="F66" s="125"/>
      <c r="G66" s="119"/>
      <c r="H66" s="119"/>
    </row>
    <row r="67" spans="1:8" ht="14.25" x14ac:dyDescent="0.15">
      <c r="A67" s="125"/>
      <c r="B67" s="125"/>
      <c r="C67" s="125"/>
      <c r="D67" s="125"/>
      <c r="E67" s="125"/>
      <c r="F67" s="125"/>
      <c r="G67" s="119"/>
      <c r="H67" s="119"/>
    </row>
    <row r="68" spans="1:8" ht="14.25" x14ac:dyDescent="0.15">
      <c r="A68" s="112"/>
      <c r="B68" s="113"/>
      <c r="C68" s="113"/>
      <c r="D68" s="113"/>
      <c r="E68" s="113"/>
      <c r="F68" s="113"/>
      <c r="G68" s="119"/>
      <c r="H68" s="119"/>
    </row>
    <row r="69" spans="1:8" ht="14.25" x14ac:dyDescent="0.15">
      <c r="A69" s="112"/>
      <c r="B69" s="113"/>
      <c r="C69" s="113"/>
      <c r="D69" s="113"/>
      <c r="E69" s="113"/>
      <c r="F69" s="113"/>
      <c r="G69" s="119"/>
      <c r="H69" s="119"/>
    </row>
    <row r="70" spans="1:8" ht="14.25" x14ac:dyDescent="0.15">
      <c r="A70" s="112"/>
      <c r="B70" s="113"/>
      <c r="C70" s="113"/>
      <c r="D70" s="113"/>
      <c r="E70" s="113"/>
      <c r="F70" s="113"/>
      <c r="G70" s="119"/>
      <c r="H70" s="119"/>
    </row>
    <row r="71" spans="1:8" ht="14.25" hidden="1" x14ac:dyDescent="0.15">
      <c r="A71" s="112"/>
      <c r="B71" s="113"/>
      <c r="C71" s="113"/>
      <c r="D71" s="113"/>
      <c r="E71" s="113"/>
      <c r="F71" s="113"/>
      <c r="G71" s="119"/>
      <c r="H71" s="119"/>
    </row>
    <row r="72" spans="1:8" ht="14.25" hidden="1" x14ac:dyDescent="0.15">
      <c r="A72" s="112"/>
      <c r="B72" s="113"/>
      <c r="C72" s="113"/>
      <c r="D72" s="113"/>
      <c r="E72" s="113"/>
      <c r="F72" s="113"/>
      <c r="G72" s="119"/>
      <c r="H72" s="119"/>
    </row>
    <row r="73" spans="1:8" ht="14.25" hidden="1" x14ac:dyDescent="0.15">
      <c r="A73" s="112"/>
      <c r="B73" s="113"/>
      <c r="C73" s="113"/>
      <c r="D73" s="113"/>
      <c r="E73" s="113"/>
      <c r="F73" s="113"/>
      <c r="G73" s="119"/>
      <c r="H73" s="119"/>
    </row>
    <row r="74" spans="1:8" ht="14.25" hidden="1" x14ac:dyDescent="0.15">
      <c r="A74" s="112"/>
      <c r="B74" s="113"/>
      <c r="C74" s="113"/>
      <c r="D74" s="113"/>
      <c r="E74" s="113"/>
      <c r="F74" s="113"/>
      <c r="G74" s="119"/>
      <c r="H74" s="119"/>
    </row>
    <row r="75" spans="1:8" ht="14.25" hidden="1" x14ac:dyDescent="0.15">
      <c r="A75" s="112"/>
      <c r="B75" s="113"/>
      <c r="C75" s="113"/>
      <c r="D75" s="113"/>
      <c r="E75" s="113"/>
      <c r="F75" s="113"/>
      <c r="G75" s="119"/>
      <c r="H75" s="119"/>
    </row>
    <row r="76" spans="1:8" ht="14.25" hidden="1" x14ac:dyDescent="0.15">
      <c r="A76" s="112"/>
      <c r="B76" s="113"/>
      <c r="C76" s="113"/>
      <c r="D76" s="113"/>
      <c r="E76" s="113"/>
      <c r="F76" s="113"/>
      <c r="G76" s="119"/>
      <c r="H76" s="119"/>
    </row>
    <row r="77" spans="1:8" ht="14.25" hidden="1" x14ac:dyDescent="0.15">
      <c r="A77" s="112"/>
      <c r="B77" s="113"/>
      <c r="C77" s="113"/>
      <c r="D77" s="113"/>
      <c r="E77" s="113"/>
      <c r="F77" s="113"/>
      <c r="G77" s="119"/>
      <c r="H77" s="119"/>
    </row>
    <row r="78" spans="1:8" ht="14.25" hidden="1" x14ac:dyDescent="0.15">
      <c r="A78" s="112"/>
      <c r="B78" s="113"/>
      <c r="C78" s="113"/>
      <c r="D78" s="113"/>
      <c r="E78" s="113"/>
      <c r="F78" s="113"/>
      <c r="G78" s="119"/>
      <c r="H78" s="119"/>
    </row>
    <row r="79" spans="1:8" ht="14.25" hidden="1" x14ac:dyDescent="0.15">
      <c r="A79" s="112"/>
      <c r="B79" s="113"/>
      <c r="C79" s="113"/>
      <c r="D79" s="113"/>
      <c r="E79" s="113"/>
      <c r="F79" s="113"/>
      <c r="G79" s="119"/>
      <c r="H79" s="119"/>
    </row>
    <row r="80" spans="1:8" ht="14.25" hidden="1" x14ac:dyDescent="0.15">
      <c r="A80" s="112"/>
      <c r="B80" s="113"/>
      <c r="C80" s="113"/>
      <c r="D80" s="113"/>
      <c r="E80" s="113"/>
      <c r="F80" s="113"/>
      <c r="G80" s="119"/>
      <c r="H80" s="119"/>
    </row>
    <row r="81" spans="1:8" ht="14.25" hidden="1" x14ac:dyDescent="0.15">
      <c r="A81" s="112"/>
      <c r="B81" s="113"/>
      <c r="C81" s="113"/>
      <c r="D81" s="113"/>
      <c r="E81" s="113"/>
      <c r="F81" s="113"/>
      <c r="G81" s="119"/>
      <c r="H81" s="119"/>
    </row>
    <row r="82" spans="1:8" ht="14.25" hidden="1" x14ac:dyDescent="0.15">
      <c r="A82" s="112"/>
      <c r="B82" s="113"/>
      <c r="C82" s="113"/>
      <c r="D82" s="113"/>
      <c r="E82" s="113"/>
      <c r="F82" s="113"/>
      <c r="G82" s="119"/>
      <c r="H82" s="119"/>
    </row>
    <row r="83" spans="1:8" ht="14.25" hidden="1" x14ac:dyDescent="0.15">
      <c r="A83" s="112"/>
      <c r="B83" s="113"/>
      <c r="C83" s="113"/>
      <c r="D83" s="113"/>
      <c r="E83" s="113"/>
      <c r="F83" s="113"/>
      <c r="G83" s="119"/>
      <c r="H83" s="119"/>
    </row>
    <row r="84" spans="1:8" ht="14.25" hidden="1" x14ac:dyDescent="0.15">
      <c r="A84" s="112"/>
      <c r="B84" s="113"/>
      <c r="C84" s="113"/>
      <c r="D84" s="113"/>
      <c r="E84" s="113"/>
      <c r="F84" s="113"/>
      <c r="G84" s="119"/>
      <c r="H84" s="119"/>
    </row>
    <row r="85" spans="1:8" ht="14.25" hidden="1" x14ac:dyDescent="0.15">
      <c r="A85" s="112"/>
      <c r="B85" s="113"/>
      <c r="C85" s="113"/>
      <c r="D85" s="113"/>
      <c r="E85" s="113"/>
      <c r="F85" s="113"/>
      <c r="G85" s="119"/>
      <c r="H85" s="119"/>
    </row>
    <row r="86" spans="1:8" ht="14.25" hidden="1" x14ac:dyDescent="0.15">
      <c r="A86" s="112"/>
      <c r="B86" s="113"/>
      <c r="C86" s="113"/>
      <c r="D86" s="113"/>
      <c r="E86" s="113"/>
      <c r="F86" s="113"/>
      <c r="G86" s="119"/>
      <c r="H86" s="119"/>
    </row>
    <row r="87" spans="1:8" ht="14.25" hidden="1" x14ac:dyDescent="0.15">
      <c r="A87" s="112"/>
      <c r="B87" s="113"/>
      <c r="C87" s="113"/>
      <c r="D87" s="113"/>
      <c r="E87" s="113"/>
      <c r="F87" s="113"/>
      <c r="G87" s="119"/>
      <c r="H87" s="119"/>
    </row>
    <row r="88" spans="1:8" ht="14.25" hidden="1" x14ac:dyDescent="0.15">
      <c r="A88" s="112"/>
      <c r="B88" s="113"/>
      <c r="C88" s="113"/>
      <c r="D88" s="113"/>
      <c r="E88" s="113"/>
      <c r="F88" s="113"/>
      <c r="G88" s="119"/>
      <c r="H88" s="119"/>
    </row>
    <row r="89" spans="1:8" ht="14.25" hidden="1" x14ac:dyDescent="0.15">
      <c r="A89" s="112"/>
      <c r="B89" s="113"/>
      <c r="C89" s="113"/>
      <c r="D89" s="113"/>
      <c r="E89" s="113"/>
      <c r="F89" s="113"/>
      <c r="G89" s="119"/>
      <c r="H89" s="119"/>
    </row>
    <row r="90" spans="1:8" ht="14.25" hidden="1" x14ac:dyDescent="0.15">
      <c r="A90" s="112"/>
      <c r="B90" s="113"/>
      <c r="C90" s="113"/>
      <c r="D90" s="113"/>
      <c r="E90" s="113"/>
      <c r="F90" s="113"/>
      <c r="G90" s="119"/>
      <c r="H90" s="119"/>
    </row>
    <row r="91" spans="1:8" ht="14.25" hidden="1" x14ac:dyDescent="0.15">
      <c r="A91" s="112"/>
      <c r="B91" s="113"/>
      <c r="C91" s="113"/>
      <c r="D91" s="113"/>
      <c r="E91" s="113"/>
      <c r="F91" s="113"/>
      <c r="G91" s="119"/>
      <c r="H91" s="119"/>
    </row>
    <row r="92" spans="1:8" ht="14.25" hidden="1" x14ac:dyDescent="0.15">
      <c r="A92" s="112"/>
      <c r="B92" s="113"/>
      <c r="C92" s="113"/>
      <c r="D92" s="113"/>
      <c r="E92" s="113"/>
      <c r="F92" s="113"/>
      <c r="G92" s="119"/>
      <c r="H92" s="119"/>
    </row>
    <row r="93" spans="1:8" ht="14.25" hidden="1" x14ac:dyDescent="0.15">
      <c r="A93" s="112"/>
      <c r="B93" s="113"/>
      <c r="C93" s="113"/>
      <c r="D93" s="113"/>
      <c r="E93" s="113"/>
      <c r="F93" s="113"/>
      <c r="G93" s="119"/>
      <c r="H93" s="119"/>
    </row>
    <row r="94" spans="1:8" ht="14.25" hidden="1" x14ac:dyDescent="0.15">
      <c r="A94" s="112"/>
      <c r="B94" s="113"/>
      <c r="C94" s="113"/>
      <c r="D94" s="113"/>
      <c r="E94" s="113"/>
      <c r="F94" s="113"/>
      <c r="G94" s="119"/>
      <c r="H94" s="119"/>
    </row>
    <row r="95" spans="1:8" ht="14.25" hidden="1" x14ac:dyDescent="0.15">
      <c r="A95" s="112"/>
      <c r="B95" s="113"/>
      <c r="C95" s="113"/>
      <c r="D95" s="113"/>
      <c r="E95" s="113"/>
      <c r="F95" s="113"/>
      <c r="G95" s="119"/>
      <c r="H95" s="119"/>
    </row>
    <row r="96" spans="1:8" ht="14.25" hidden="1" x14ac:dyDescent="0.15">
      <c r="A96" s="112"/>
      <c r="B96" s="113"/>
      <c r="C96" s="113"/>
      <c r="D96" s="113"/>
      <c r="E96" s="113"/>
      <c r="F96" s="113"/>
      <c r="G96" s="119"/>
      <c r="H96" s="119"/>
    </row>
    <row r="97" spans="1:13" ht="14.25" x14ac:dyDescent="0.15">
      <c r="A97" s="112"/>
      <c r="B97" s="113"/>
      <c r="C97" s="113"/>
      <c r="D97" s="113"/>
      <c r="E97" s="113"/>
      <c r="F97" s="113"/>
      <c r="G97" s="119"/>
      <c r="H97" s="119"/>
    </row>
    <row r="98" spans="1:13" ht="16.5" thickBot="1" x14ac:dyDescent="0.3">
      <c r="A98" s="123" t="s">
        <v>202</v>
      </c>
      <c r="B98" s="124"/>
      <c r="C98" s="124"/>
      <c r="D98" s="124"/>
      <c r="E98" s="124"/>
      <c r="F98" s="124"/>
      <c r="G98" s="124"/>
      <c r="H98" s="119"/>
    </row>
    <row r="99" spans="1:13" ht="14.25" x14ac:dyDescent="0.15">
      <c r="A99" s="120"/>
      <c r="B99" s="119"/>
      <c r="C99" s="119"/>
      <c r="D99" s="119"/>
      <c r="E99" s="119"/>
      <c r="F99" s="119"/>
      <c r="G99" s="119"/>
      <c r="H99" s="119" t="s">
        <v>193</v>
      </c>
      <c r="M99" s="96" t="s">
        <v>151</v>
      </c>
    </row>
    <row r="100" spans="1:13" ht="14.25" x14ac:dyDescent="0.15">
      <c r="A100" s="125" t="s">
        <v>183</v>
      </c>
      <c r="B100" s="125"/>
      <c r="C100" s="125"/>
      <c r="D100" s="125"/>
      <c r="E100" s="125"/>
      <c r="F100" s="125"/>
      <c r="G100" s="117">
        <f>ROW()</f>
        <v>100</v>
      </c>
      <c r="H100" s="121"/>
      <c r="M100" s="97" t="s">
        <v>152</v>
      </c>
    </row>
    <row r="101" spans="1:13" ht="14.25" x14ac:dyDescent="0.15">
      <c r="A101" s="125"/>
      <c r="B101" s="125"/>
      <c r="C101" s="125"/>
      <c r="D101" s="125"/>
      <c r="E101" s="125"/>
      <c r="F101" s="125"/>
      <c r="G101" s="117">
        <f>ROW()</f>
        <v>101</v>
      </c>
      <c r="H101" s="121"/>
      <c r="M101" s="97" t="s">
        <v>153</v>
      </c>
    </row>
    <row r="102" spans="1:13" ht="14.25" x14ac:dyDescent="0.15">
      <c r="A102" s="125"/>
      <c r="B102" s="125"/>
      <c r="C102" s="125"/>
      <c r="D102" s="125"/>
      <c r="E102" s="125"/>
      <c r="F102" s="125"/>
      <c r="G102" s="117">
        <f>ROW()</f>
        <v>102</v>
      </c>
      <c r="H102" s="121"/>
      <c r="M102" s="97" t="s">
        <v>154</v>
      </c>
    </row>
    <row r="103" spans="1:13" ht="14.25" x14ac:dyDescent="0.15">
      <c r="A103" s="125"/>
      <c r="B103" s="125"/>
      <c r="C103" s="125"/>
      <c r="D103" s="125"/>
      <c r="E103" s="125"/>
      <c r="F103" s="125"/>
      <c r="G103" s="117">
        <f>ROW()</f>
        <v>103</v>
      </c>
      <c r="H103" s="121"/>
      <c r="M103" s="97" t="s">
        <v>155</v>
      </c>
    </row>
    <row r="104" spans="1:13" ht="14.25" x14ac:dyDescent="0.15">
      <c r="A104" s="125"/>
      <c r="B104" s="125"/>
      <c r="C104" s="125"/>
      <c r="D104" s="125"/>
      <c r="E104" s="125"/>
      <c r="F104" s="125"/>
      <c r="G104" s="117">
        <f>ROW()</f>
        <v>104</v>
      </c>
      <c r="H104" s="121"/>
      <c r="M104" s="97" t="s">
        <v>156</v>
      </c>
    </row>
    <row r="105" spans="1:13" ht="14.25" x14ac:dyDescent="0.15">
      <c r="A105" s="125"/>
      <c r="B105" s="125"/>
      <c r="C105" s="125"/>
      <c r="D105" s="125"/>
      <c r="E105" s="125"/>
      <c r="F105" s="125"/>
      <c r="G105" s="119"/>
      <c r="H105" s="119"/>
      <c r="M105" s="97" t="s">
        <v>157</v>
      </c>
    </row>
    <row r="106" spans="1:13" ht="15" thickBot="1" x14ac:dyDescent="0.2">
      <c r="A106" s="125"/>
      <c r="B106" s="125"/>
      <c r="C106" s="125"/>
      <c r="D106" s="125"/>
      <c r="E106" s="125"/>
      <c r="F106" s="125"/>
      <c r="G106" s="119"/>
      <c r="H106" s="119"/>
      <c r="M106" s="98" t="s">
        <v>158</v>
      </c>
    </row>
    <row r="107" spans="1:13" ht="54.75" customHeight="1" x14ac:dyDescent="0.15">
      <c r="A107" s="125"/>
      <c r="B107" s="125"/>
      <c r="C107" s="125"/>
      <c r="D107" s="125"/>
      <c r="E107" s="125"/>
      <c r="F107" s="125"/>
      <c r="G107" s="119"/>
      <c r="H107" s="119"/>
    </row>
    <row r="108" spans="1:13" ht="15.75" x14ac:dyDescent="0.25">
      <c r="A108" s="123" t="s">
        <v>203</v>
      </c>
      <c r="B108" s="124"/>
      <c r="C108" s="124"/>
      <c r="D108" s="124"/>
      <c r="E108" s="124"/>
      <c r="F108" s="124"/>
      <c r="G108" s="124"/>
      <c r="H108" s="119"/>
    </row>
    <row r="109" spans="1:13" ht="14.25" x14ac:dyDescent="0.15">
      <c r="A109" s="120"/>
      <c r="B109" s="119"/>
      <c r="C109" s="119"/>
      <c r="D109" s="119"/>
      <c r="E109" s="119"/>
      <c r="F109" s="119"/>
      <c r="G109" s="119"/>
      <c r="H109" s="119" t="s">
        <v>193</v>
      </c>
    </row>
    <row r="110" spans="1:13" ht="14.25" x14ac:dyDescent="0.15">
      <c r="A110" s="125" t="s">
        <v>187</v>
      </c>
      <c r="B110" s="125"/>
      <c r="C110" s="125"/>
      <c r="D110" s="125"/>
      <c r="E110" s="125"/>
      <c r="F110" s="125"/>
      <c r="G110" s="117">
        <f>ROW()</f>
        <v>110</v>
      </c>
      <c r="H110" s="122" t="s">
        <v>184</v>
      </c>
    </row>
    <row r="111" spans="1:13" ht="14.25" x14ac:dyDescent="0.15">
      <c r="A111" s="125"/>
      <c r="B111" s="125"/>
      <c r="C111" s="125"/>
      <c r="D111" s="125"/>
      <c r="E111" s="125"/>
      <c r="F111" s="125"/>
      <c r="G111" s="117">
        <f>ROW()</f>
        <v>111</v>
      </c>
      <c r="H111" s="122" t="s">
        <v>185</v>
      </c>
    </row>
    <row r="112" spans="1:13" ht="14.25" x14ac:dyDescent="0.15">
      <c r="A112" s="125"/>
      <c r="B112" s="125"/>
      <c r="C112" s="125"/>
      <c r="D112" s="125"/>
      <c r="E112" s="125"/>
      <c r="F112" s="125"/>
      <c r="G112" s="117">
        <f>ROW()</f>
        <v>112</v>
      </c>
      <c r="H112" s="122" t="s">
        <v>186</v>
      </c>
    </row>
    <row r="113" spans="1:8" ht="14.25" x14ac:dyDescent="0.15">
      <c r="A113" s="125"/>
      <c r="B113" s="125"/>
      <c r="C113" s="125"/>
      <c r="D113" s="125"/>
      <c r="E113" s="125"/>
      <c r="F113" s="125"/>
      <c r="G113" s="117">
        <f>ROW()</f>
        <v>113</v>
      </c>
      <c r="H113" s="122"/>
    </row>
    <row r="114" spans="1:8" ht="14.25" x14ac:dyDescent="0.15">
      <c r="A114" s="125"/>
      <c r="B114" s="125"/>
      <c r="C114" s="125"/>
      <c r="D114" s="125"/>
      <c r="E114" s="125"/>
      <c r="F114" s="125"/>
      <c r="G114" s="117">
        <f>ROW()</f>
        <v>114</v>
      </c>
      <c r="H114" s="122"/>
    </row>
    <row r="115" spans="1:8" ht="14.25" x14ac:dyDescent="0.15">
      <c r="A115" s="125"/>
      <c r="B115" s="125"/>
      <c r="C115" s="125"/>
      <c r="D115" s="125"/>
      <c r="E115" s="125"/>
      <c r="F115" s="125"/>
      <c r="G115" s="119"/>
      <c r="H115" s="119"/>
    </row>
    <row r="116" spans="1:8" ht="14.25" x14ac:dyDescent="0.15">
      <c r="G116" s="106"/>
      <c r="H116" s="106"/>
    </row>
  </sheetData>
  <mergeCells count="18">
    <mergeCell ref="A1:D1"/>
    <mergeCell ref="A3:F5"/>
    <mergeCell ref="A7:G7"/>
    <mergeCell ref="A9:F15"/>
    <mergeCell ref="A38:H38"/>
    <mergeCell ref="A108:G108"/>
    <mergeCell ref="A110:F115"/>
    <mergeCell ref="A98:G98"/>
    <mergeCell ref="A100:F107"/>
    <mergeCell ref="A18:G18"/>
    <mergeCell ref="A20:F27"/>
    <mergeCell ref="A28:H28"/>
    <mergeCell ref="A30:F37"/>
    <mergeCell ref="A48:H48"/>
    <mergeCell ref="A50:F57"/>
    <mergeCell ref="A58:H58"/>
    <mergeCell ref="A60:F67"/>
    <mergeCell ref="A40:F47"/>
  </mergeCells>
  <phoneticPr fontId="2"/>
  <dataValidations count="11">
    <dataValidation type="custom" allowBlank="1" showInputMessage="1" showErrorMessage="1" errorTitle="データ入力エラー!" error="このセルには、数値を入力してください。" promptTitle="データの入力規則 - 例 1" prompt="このセルには、データの入力規則が設定されています。_x000a__x000a_数値を入力してください。" sqref="H9:H13" xr:uid="{00000000-0002-0000-0000-000000000000}">
      <formula1>ISNUMBER(H9)</formula1>
    </dataValidation>
    <dataValidation type="whole" errorStyle="information" allowBlank="1" showInputMessage="1" showErrorMessage="1" errorTitle="情報 - 無効な入力" error="1 から 10 までの整数を入力してください。_x000a__x000a_現在の値を入力するには、[OK] をクリックしてください。_x000a__x000a_現在の値をキャンセルするには、[キャンセル] をクリックしてください。" promptTitle="データの入力規則 - 例 3" prompt="このセルには、データの入力規則が設定されています。" sqref="H30:H34" xr:uid="{00000000-0002-0000-0000-000001000000}">
      <formula1>1</formula1>
      <formula2>10</formula2>
    </dataValidation>
    <dataValidation type="textLength" errorStyle="warning" operator="lessThanOrEqual" allowBlank="1" showInputMessage="1" showErrorMessage="1" errorTitle="注意!" error="7 文字を超える文字列が入力されました。ワークシートでエラーとなる可能性があります。_x000a__x000a_この値を入力するには、[はい] をクリックしてください。_x000a__x000a_入力し直すには、[いいえ] をクリックしてください。_x000a__x000a_値の入力をキャンセルするには、[キャンセル] をクリックしてください。_x000a_" promptTitle="データの入力規則 - 例 2" prompt="このセルには、データの入力規則が設定されています。_x000a__x000a_7文字までの文字列を入力してください。" sqref="H20:H24" xr:uid="{00000000-0002-0000-0000-000002000000}">
      <formula1>7</formula1>
    </dataValidation>
    <dataValidation imeMode="off" allowBlank="1" showErrorMessage="1" errorTitle="データ入力エラー" error="有効な値のリストに指定されていない値が入力されました。セルの右側に表示されるドロップダウン矢印をクリックして、値を選択してください。" sqref="H110" xr:uid="{00000000-0002-0000-0000-000003000000}"/>
    <dataValidation allowBlank="1" showErrorMessage="1" errorTitle="データ入力エラー" error="有効な値のリストに指定されていない値が入力されました。セルの右側に表示されるドロップダウン矢印をクリックして、値を選択してください。" sqref="H113:H114" xr:uid="{00000000-0002-0000-0000-000004000000}"/>
    <dataValidation imeMode="hiragana" allowBlank="1" showErrorMessage="1" errorTitle="データ入力エラー" error="有効な値のリストに指定されていない値が入力されました。セルの右側に表示されるドロップダウン矢印をクリックして、値を選択してください。" sqref="H111" xr:uid="{00000000-0002-0000-0000-000005000000}"/>
    <dataValidation imeMode="fullKatakana" allowBlank="1" showErrorMessage="1" errorTitle="データ入力エラー" error="有効な値のリストに指定されていない値が入力されました。セルの右側に表示されるドロップダウン矢印をクリックして、値を選択してください。" sqref="H112" xr:uid="{00000000-0002-0000-0000-000006000000}"/>
    <dataValidation type="list" allowBlank="1" showErrorMessage="1" errorTitle="データ入力エラー" error="有効な値のリストに指定されていない値が入力されました。セルの右側に表示されるドロップダウン矢印をクリックして、値を選択してください。" sqref="H100:H104" xr:uid="{00000000-0002-0000-0000-000007000000}">
      <formula1>$M$99:$M$106</formula1>
    </dataValidation>
    <dataValidation type="custom" allowBlank="1" showInputMessage="1" showErrorMessage="1" errorTitle="停止 - 無効な入力" error="半角データのみ可" promptTitle="半角スペースは入力不可" prompt="このセルには、データの入力規則が設定されています。" sqref="H40:H44" xr:uid="{00000000-0002-0000-0000-000008000000}">
      <formula1>LENB(H40)=LEN(H40)</formula1>
    </dataValidation>
    <dataValidation type="custom" allowBlank="1" showInputMessage="1" showErrorMessage="1" errorTitle="停止 - 無効な入力" error="全角データのみ入力できます。" promptTitle="データの入力規則 - 全角データのみ入力可" prompt="このセルには、データの入力規則が設定されています。" sqref="H50:H54" xr:uid="{00000000-0002-0000-0000-000009000000}">
      <formula1>LENB(H50)=2*LEN(H50)</formula1>
    </dataValidation>
    <dataValidation type="custom" allowBlank="1" showInputMessage="1" showErrorMessage="1" errorTitle="情報 - 無効な入力" error="半角スペースは入力できません。" promptTitle="データの入力規則 - 半角スペースは不可" prompt="このセルには、データの入力規則が設定されています。" sqref="H60:H64" xr:uid="{00000000-0002-0000-0000-00000A000000}">
      <formula1>ISERROR(SEARCH(" ",H60))</formula1>
    </dataValidation>
  </dataValidations>
  <pageMargins left="0.75" right="0.75" top="1" bottom="1" header="0.51200000000000001" footer="0.51200000000000001"/>
  <pageSetup paperSize="9" orientation="portrait" horizontalDpi="0" verticalDpi="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N83"/>
  <sheetViews>
    <sheetView showGridLines="0" topLeftCell="A11" workbookViewId="0">
      <selection activeCell="B16" sqref="B16:C16"/>
    </sheetView>
  </sheetViews>
  <sheetFormatPr defaultRowHeight="13.5" x14ac:dyDescent="0.15"/>
  <cols>
    <col min="1" max="1" width="4.25" style="8" customWidth="1"/>
    <col min="2" max="2" width="9.25" style="8" customWidth="1"/>
    <col min="3" max="3" width="18.375" style="8" customWidth="1"/>
    <col min="4" max="4" width="6.125" style="8" customWidth="1"/>
    <col min="5" max="5" width="5.75" style="8" customWidth="1"/>
    <col min="6" max="6" width="3.375" style="8" customWidth="1"/>
    <col min="7" max="7" width="9.125" style="8" customWidth="1"/>
    <col min="8" max="8" width="12.125" style="8" customWidth="1"/>
    <col min="9" max="9" width="18.625" style="8" customWidth="1"/>
    <col min="10" max="10" width="9" style="8"/>
    <col min="11" max="11" width="19.5" style="8" customWidth="1"/>
    <col min="12" max="12" width="7.5" style="8" customWidth="1"/>
    <col min="13" max="13" width="5.375" style="8" customWidth="1"/>
    <col min="14" max="14" width="10.125" style="8" customWidth="1"/>
    <col min="15" max="15" width="9" style="8"/>
    <col min="16" max="16" width="19.625" style="8" customWidth="1"/>
    <col min="17" max="16384" width="9" style="8"/>
  </cols>
  <sheetData>
    <row r="1" spans="1:14" ht="24" x14ac:dyDescent="0.25">
      <c r="A1" s="133" t="s">
        <v>31</v>
      </c>
      <c r="B1" s="133"/>
      <c r="C1" s="133"/>
      <c r="D1" s="133"/>
      <c r="E1" s="133"/>
      <c r="F1" s="133"/>
      <c r="G1" s="133"/>
      <c r="H1" s="133"/>
      <c r="I1" s="133"/>
    </row>
    <row r="2" spans="1:14" ht="21.75" customHeight="1" x14ac:dyDescent="0.15"/>
    <row r="3" spans="1:14" ht="17.25" x14ac:dyDescent="0.2">
      <c r="A3" s="9" t="s">
        <v>164</v>
      </c>
      <c r="I3" s="10">
        <v>42858</v>
      </c>
    </row>
    <row r="4" spans="1:14" ht="17.100000000000001" customHeight="1" x14ac:dyDescent="0.15">
      <c r="A4" s="11" t="s">
        <v>166</v>
      </c>
    </row>
    <row r="5" spans="1:14" ht="17.100000000000001" customHeight="1" x14ac:dyDescent="0.15">
      <c r="A5" s="12" t="s">
        <v>167</v>
      </c>
      <c r="I5" s="13" t="s">
        <v>165</v>
      </c>
    </row>
    <row r="6" spans="1:14" ht="17.100000000000001" customHeight="1" x14ac:dyDescent="0.15">
      <c r="A6" s="14" t="s">
        <v>168</v>
      </c>
      <c r="I6" s="13" t="s">
        <v>172</v>
      </c>
    </row>
    <row r="7" spans="1:14" ht="17.100000000000001" customHeight="1" x14ac:dyDescent="0.15">
      <c r="A7" s="15" t="s">
        <v>169</v>
      </c>
      <c r="I7" s="13" t="s">
        <v>170</v>
      </c>
    </row>
    <row r="8" spans="1:14" ht="17.100000000000001" customHeight="1" x14ac:dyDescent="0.15">
      <c r="I8" s="13" t="s">
        <v>171</v>
      </c>
    </row>
    <row r="9" spans="1:14" ht="12.75" customHeight="1" x14ac:dyDescent="0.15">
      <c r="I9" s="13"/>
    </row>
    <row r="10" spans="1:14" ht="17.100000000000001" customHeight="1" x14ac:dyDescent="0.15">
      <c r="A10" s="8" t="s">
        <v>32</v>
      </c>
    </row>
    <row r="11" spans="1:14" ht="17.100000000000001" customHeight="1" x14ac:dyDescent="0.15">
      <c r="A11" s="134" t="s">
        <v>33</v>
      </c>
      <c r="B11" s="134"/>
      <c r="C11" s="16">
        <v>42886</v>
      </c>
    </row>
    <row r="12" spans="1:14" ht="17.100000000000001" customHeight="1" x14ac:dyDescent="0.15">
      <c r="A12" s="134" t="s">
        <v>34</v>
      </c>
      <c r="B12" s="134"/>
      <c r="C12" s="8" t="s">
        <v>35</v>
      </c>
      <c r="G12" s="135" t="s">
        <v>36</v>
      </c>
      <c r="H12" s="136"/>
      <c r="I12" s="138">
        <f>H33</f>
        <v>26250</v>
      </c>
    </row>
    <row r="13" spans="1:14" ht="17.100000000000001" customHeight="1" thickBot="1" x14ac:dyDescent="0.2">
      <c r="A13" s="134" t="s">
        <v>37</v>
      </c>
      <c r="B13" s="134"/>
      <c r="C13" s="16">
        <f>I3+14</f>
        <v>42872</v>
      </c>
      <c r="G13" s="137"/>
      <c r="H13" s="137"/>
      <c r="I13" s="139"/>
    </row>
    <row r="14" spans="1:14" ht="14.25" thickTop="1" x14ac:dyDescent="0.15">
      <c r="K14" s="8" t="s">
        <v>163</v>
      </c>
    </row>
    <row r="15" spans="1:14" ht="19.5" customHeight="1" thickBot="1" x14ac:dyDescent="0.2">
      <c r="A15" s="17" t="s">
        <v>39</v>
      </c>
      <c r="B15" s="140" t="s">
        <v>40</v>
      </c>
      <c r="C15" s="141"/>
      <c r="D15" s="17" t="s">
        <v>41</v>
      </c>
      <c r="E15" s="17" t="s">
        <v>42</v>
      </c>
      <c r="F15" s="17" t="s">
        <v>43</v>
      </c>
      <c r="G15" s="17" t="s">
        <v>44</v>
      </c>
      <c r="H15" s="17" t="s">
        <v>45</v>
      </c>
      <c r="I15" s="17" t="s">
        <v>46</v>
      </c>
      <c r="K15" s="102" t="s">
        <v>47</v>
      </c>
      <c r="L15" s="17" t="s">
        <v>42</v>
      </c>
      <c r="M15" s="17" t="s">
        <v>43</v>
      </c>
      <c r="N15" s="17" t="s">
        <v>44</v>
      </c>
    </row>
    <row r="16" spans="1:14" ht="19.5" customHeight="1" x14ac:dyDescent="0.15">
      <c r="A16" s="99">
        <v>1</v>
      </c>
      <c r="B16" s="142" t="s">
        <v>159</v>
      </c>
      <c r="C16" s="143"/>
      <c r="D16" s="100">
        <v>1</v>
      </c>
      <c r="E16" s="20" t="str">
        <f>IF($B16="","",VLOOKUP($B16,商品台帳２,2,0))</f>
        <v>個</v>
      </c>
      <c r="F16" s="20" t="str">
        <f>IF($B16="","",VLOOKUP($B16,商品台帳２,3,0))</f>
        <v>別</v>
      </c>
      <c r="G16" s="21">
        <f>IF($B16="","",VLOOKUP($B16,商品台帳２,4,0))</f>
        <v>25000</v>
      </c>
      <c r="H16" s="19">
        <f>IF($B16="","",D16*G16)</f>
        <v>25000</v>
      </c>
      <c r="I16" s="18"/>
      <c r="K16" s="103" t="s">
        <v>48</v>
      </c>
      <c r="L16" s="101" t="s">
        <v>49</v>
      </c>
      <c r="M16" s="20" t="s">
        <v>50</v>
      </c>
      <c r="N16" s="19">
        <v>25000</v>
      </c>
    </row>
    <row r="17" spans="1:14" ht="19.5" customHeight="1" x14ac:dyDescent="0.15">
      <c r="A17" s="99">
        <v>2</v>
      </c>
      <c r="B17" s="144"/>
      <c r="C17" s="145"/>
      <c r="D17" s="100"/>
      <c r="E17" s="20" t="str">
        <f t="shared" ref="E17:E30" si="0">IF($B17="","",VLOOKUP($B17,商品台帳２,2,0))</f>
        <v/>
      </c>
      <c r="F17" s="20" t="str">
        <f t="shared" ref="F17:F30" si="1">IF($B17="","",VLOOKUP($B17,商品台帳２,3,0))</f>
        <v/>
      </c>
      <c r="G17" s="21" t="str">
        <f t="shared" ref="G17:G30" si="2">IF($B17="","",VLOOKUP($B17,商品台帳２,4,0))</f>
        <v/>
      </c>
      <c r="H17" s="19" t="str">
        <f t="shared" ref="H17:H30" si="3">IF($B17="","",D17*G17)</f>
        <v/>
      </c>
      <c r="I17" s="18"/>
      <c r="K17" s="104" t="s">
        <v>51</v>
      </c>
      <c r="L17" s="101" t="s">
        <v>52</v>
      </c>
      <c r="M17" s="20" t="s">
        <v>50</v>
      </c>
      <c r="N17" s="19">
        <v>2000</v>
      </c>
    </row>
    <row r="18" spans="1:14" ht="19.5" customHeight="1" x14ac:dyDescent="0.15">
      <c r="A18" s="99">
        <v>3</v>
      </c>
      <c r="B18" s="144"/>
      <c r="C18" s="145"/>
      <c r="D18" s="100"/>
      <c r="E18" s="20" t="str">
        <f t="shared" si="0"/>
        <v/>
      </c>
      <c r="F18" s="20" t="str">
        <f t="shared" si="1"/>
        <v/>
      </c>
      <c r="G18" s="21" t="str">
        <f t="shared" si="2"/>
        <v/>
      </c>
      <c r="H18" s="19" t="str">
        <f t="shared" si="3"/>
        <v/>
      </c>
      <c r="I18" s="18"/>
      <c r="K18" s="104" t="s">
        <v>53</v>
      </c>
      <c r="L18" s="101" t="s">
        <v>54</v>
      </c>
      <c r="M18" s="20" t="s">
        <v>50</v>
      </c>
      <c r="N18" s="19">
        <v>12000</v>
      </c>
    </row>
    <row r="19" spans="1:14" ht="19.5" customHeight="1" x14ac:dyDescent="0.15">
      <c r="A19" s="99">
        <v>4</v>
      </c>
      <c r="B19" s="144"/>
      <c r="C19" s="145"/>
      <c r="D19" s="100"/>
      <c r="E19" s="20" t="str">
        <f t="shared" si="0"/>
        <v/>
      </c>
      <c r="F19" s="20" t="str">
        <f t="shared" si="1"/>
        <v/>
      </c>
      <c r="G19" s="21" t="str">
        <f t="shared" si="2"/>
        <v/>
      </c>
      <c r="H19" s="19" t="str">
        <f t="shared" si="3"/>
        <v/>
      </c>
      <c r="I19" s="18"/>
      <c r="K19" s="104" t="s">
        <v>55</v>
      </c>
      <c r="L19" s="101" t="s">
        <v>56</v>
      </c>
      <c r="M19" s="20" t="s">
        <v>50</v>
      </c>
      <c r="N19" s="19">
        <v>35000</v>
      </c>
    </row>
    <row r="20" spans="1:14" ht="19.5" customHeight="1" x14ac:dyDescent="0.15">
      <c r="A20" s="99">
        <v>5</v>
      </c>
      <c r="B20" s="144"/>
      <c r="C20" s="145"/>
      <c r="D20" s="100"/>
      <c r="E20" s="20" t="str">
        <f t="shared" si="0"/>
        <v/>
      </c>
      <c r="F20" s="20" t="str">
        <f t="shared" si="1"/>
        <v/>
      </c>
      <c r="G20" s="21" t="str">
        <f t="shared" si="2"/>
        <v/>
      </c>
      <c r="H20" s="19" t="str">
        <f t="shared" si="3"/>
        <v/>
      </c>
      <c r="I20" s="18"/>
      <c r="K20" s="104" t="s">
        <v>57</v>
      </c>
      <c r="L20" s="101" t="s">
        <v>58</v>
      </c>
      <c r="M20" s="20" t="s">
        <v>50</v>
      </c>
      <c r="N20" s="19">
        <v>6000</v>
      </c>
    </row>
    <row r="21" spans="1:14" ht="19.5" customHeight="1" thickBot="1" x14ac:dyDescent="0.2">
      <c r="A21" s="99">
        <v>6</v>
      </c>
      <c r="B21" s="144"/>
      <c r="C21" s="145"/>
      <c r="D21" s="100"/>
      <c r="E21" s="20" t="str">
        <f t="shared" si="0"/>
        <v/>
      </c>
      <c r="F21" s="20" t="str">
        <f t="shared" si="1"/>
        <v/>
      </c>
      <c r="G21" s="21" t="str">
        <f t="shared" si="2"/>
        <v/>
      </c>
      <c r="H21" s="19" t="str">
        <f t="shared" si="3"/>
        <v/>
      </c>
      <c r="I21" s="18"/>
      <c r="K21" s="105" t="s">
        <v>59</v>
      </c>
      <c r="L21" s="101" t="s">
        <v>60</v>
      </c>
      <c r="M21" s="20" t="s">
        <v>61</v>
      </c>
      <c r="N21" s="18"/>
    </row>
    <row r="22" spans="1:14" ht="19.5" customHeight="1" x14ac:dyDescent="0.15">
      <c r="A22" s="99">
        <v>7</v>
      </c>
      <c r="B22" s="144"/>
      <c r="C22" s="145"/>
      <c r="D22" s="100"/>
      <c r="E22" s="20" t="str">
        <f t="shared" si="0"/>
        <v/>
      </c>
      <c r="F22" s="20" t="str">
        <f t="shared" si="1"/>
        <v/>
      </c>
      <c r="G22" s="21" t="str">
        <f t="shared" si="2"/>
        <v/>
      </c>
      <c r="H22" s="19" t="str">
        <f t="shared" si="3"/>
        <v/>
      </c>
      <c r="I22" s="18"/>
      <c r="K22" s="22" t="s">
        <v>62</v>
      </c>
    </row>
    <row r="23" spans="1:14" ht="19.5" customHeight="1" x14ac:dyDescent="0.15">
      <c r="A23" s="99">
        <v>8</v>
      </c>
      <c r="B23" s="144"/>
      <c r="C23" s="145"/>
      <c r="D23" s="100"/>
      <c r="E23" s="20" t="str">
        <f t="shared" si="0"/>
        <v/>
      </c>
      <c r="F23" s="20" t="str">
        <f t="shared" si="1"/>
        <v/>
      </c>
      <c r="G23" s="21" t="str">
        <f t="shared" si="2"/>
        <v/>
      </c>
      <c r="H23" s="19" t="str">
        <f t="shared" si="3"/>
        <v/>
      </c>
      <c r="I23" s="18"/>
    </row>
    <row r="24" spans="1:14" ht="19.5" customHeight="1" x14ac:dyDescent="0.15">
      <c r="A24" s="99">
        <v>9</v>
      </c>
      <c r="B24" s="144"/>
      <c r="C24" s="145"/>
      <c r="D24" s="100"/>
      <c r="E24" s="20" t="str">
        <f t="shared" si="0"/>
        <v/>
      </c>
      <c r="F24" s="20" t="str">
        <f t="shared" si="1"/>
        <v/>
      </c>
      <c r="G24" s="21" t="str">
        <f t="shared" si="2"/>
        <v/>
      </c>
      <c r="H24" s="19" t="str">
        <f t="shared" si="3"/>
        <v/>
      </c>
      <c r="I24" s="18"/>
      <c r="K24"/>
      <c r="L24"/>
    </row>
    <row r="25" spans="1:14" ht="19.5" customHeight="1" x14ac:dyDescent="0.15">
      <c r="A25" s="99">
        <v>10</v>
      </c>
      <c r="B25" s="144"/>
      <c r="C25" s="145"/>
      <c r="D25" s="100"/>
      <c r="E25" s="20" t="str">
        <f t="shared" si="0"/>
        <v/>
      </c>
      <c r="F25" s="20" t="str">
        <f t="shared" si="1"/>
        <v/>
      </c>
      <c r="G25" s="21" t="str">
        <f t="shared" si="2"/>
        <v/>
      </c>
      <c r="H25" s="19" t="str">
        <f t="shared" si="3"/>
        <v/>
      </c>
      <c r="I25" s="18"/>
      <c r="K25"/>
      <c r="L25"/>
    </row>
    <row r="26" spans="1:14" ht="19.5" customHeight="1" x14ac:dyDescent="0.15">
      <c r="A26" s="99">
        <v>11</v>
      </c>
      <c r="B26" s="144"/>
      <c r="C26" s="145"/>
      <c r="D26" s="100"/>
      <c r="E26" s="20" t="str">
        <f t="shared" si="0"/>
        <v/>
      </c>
      <c r="F26" s="20" t="str">
        <f t="shared" si="1"/>
        <v/>
      </c>
      <c r="G26" s="21" t="str">
        <f t="shared" si="2"/>
        <v/>
      </c>
      <c r="H26" s="19" t="str">
        <f t="shared" si="3"/>
        <v/>
      </c>
      <c r="I26" s="18"/>
      <c r="K26"/>
      <c r="L26"/>
    </row>
    <row r="27" spans="1:14" ht="19.5" customHeight="1" x14ac:dyDescent="0.15">
      <c r="A27" s="99">
        <v>12</v>
      </c>
      <c r="B27" s="144"/>
      <c r="C27" s="145"/>
      <c r="D27" s="100"/>
      <c r="E27" s="20" t="str">
        <f t="shared" si="0"/>
        <v/>
      </c>
      <c r="F27" s="20" t="str">
        <f t="shared" si="1"/>
        <v/>
      </c>
      <c r="G27" s="21" t="str">
        <f t="shared" si="2"/>
        <v/>
      </c>
      <c r="H27" s="19" t="str">
        <f t="shared" si="3"/>
        <v/>
      </c>
      <c r="I27" s="18"/>
      <c r="K27"/>
      <c r="L27"/>
    </row>
    <row r="28" spans="1:14" ht="19.5" customHeight="1" x14ac:dyDescent="0.15">
      <c r="A28" s="99">
        <v>13</v>
      </c>
      <c r="B28" s="144"/>
      <c r="C28" s="145"/>
      <c r="D28" s="100"/>
      <c r="E28" s="20" t="str">
        <f t="shared" si="0"/>
        <v/>
      </c>
      <c r="F28" s="20" t="str">
        <f t="shared" si="1"/>
        <v/>
      </c>
      <c r="G28" s="21" t="str">
        <f t="shared" si="2"/>
        <v/>
      </c>
      <c r="H28" s="19" t="str">
        <f t="shared" si="3"/>
        <v/>
      </c>
      <c r="I28" s="18"/>
      <c r="K28"/>
      <c r="L28"/>
    </row>
    <row r="29" spans="1:14" ht="19.5" customHeight="1" x14ac:dyDescent="0.15">
      <c r="A29" s="99">
        <v>14</v>
      </c>
      <c r="B29" s="144"/>
      <c r="C29" s="145"/>
      <c r="D29" s="100"/>
      <c r="E29" s="20" t="str">
        <f t="shared" si="0"/>
        <v/>
      </c>
      <c r="F29" s="20" t="str">
        <f t="shared" si="1"/>
        <v/>
      </c>
      <c r="G29" s="21" t="str">
        <f t="shared" si="2"/>
        <v/>
      </c>
      <c r="H29" s="19" t="str">
        <f t="shared" si="3"/>
        <v/>
      </c>
      <c r="I29" s="18"/>
      <c r="K29"/>
      <c r="L29"/>
    </row>
    <row r="30" spans="1:14" ht="19.5" customHeight="1" thickBot="1" x14ac:dyDescent="0.2">
      <c r="A30" s="99">
        <v>15</v>
      </c>
      <c r="B30" s="146"/>
      <c r="C30" s="147"/>
      <c r="D30" s="100"/>
      <c r="E30" s="20" t="str">
        <f t="shared" si="0"/>
        <v/>
      </c>
      <c r="F30" s="20" t="str">
        <f t="shared" si="1"/>
        <v/>
      </c>
      <c r="G30" s="21" t="str">
        <f t="shared" si="2"/>
        <v/>
      </c>
      <c r="H30" s="19" t="str">
        <f t="shared" si="3"/>
        <v/>
      </c>
      <c r="I30" s="18"/>
      <c r="K30"/>
      <c r="L30"/>
    </row>
    <row r="31" spans="1:14" ht="19.5" customHeight="1" x14ac:dyDescent="0.15">
      <c r="F31" s="148" t="s">
        <v>63</v>
      </c>
      <c r="G31" s="148"/>
      <c r="H31" s="19">
        <f>SUM(H16:H30)</f>
        <v>25000</v>
      </c>
      <c r="K31"/>
      <c r="L31"/>
    </row>
    <row r="32" spans="1:14" ht="19.5" customHeight="1" x14ac:dyDescent="0.15">
      <c r="F32" s="148" t="s">
        <v>64</v>
      </c>
      <c r="G32" s="148"/>
      <c r="H32" s="19">
        <f>INT(SUMIF(F16:F30,"別",H16:H30)*0.05)</f>
        <v>1250</v>
      </c>
      <c r="K32"/>
      <c r="L32"/>
    </row>
    <row r="33" spans="1:12" ht="19.5" customHeight="1" x14ac:dyDescent="0.15">
      <c r="F33" s="148" t="s">
        <v>65</v>
      </c>
      <c r="G33" s="148"/>
      <c r="H33" s="19">
        <f>H31+H32</f>
        <v>26250</v>
      </c>
      <c r="K33"/>
      <c r="L33"/>
    </row>
    <row r="34" spans="1:12" ht="21.75" customHeight="1" x14ac:dyDescent="0.15">
      <c r="A34" s="8" t="s">
        <v>66</v>
      </c>
    </row>
    <row r="35" spans="1:12" ht="135" customHeight="1" x14ac:dyDescent="0.15">
      <c r="A35" s="149"/>
      <c r="B35" s="150"/>
      <c r="C35" s="150"/>
      <c r="D35" s="150"/>
      <c r="E35" s="150"/>
      <c r="F35" s="150"/>
      <c r="G35" s="150"/>
      <c r="H35" s="150"/>
      <c r="I35" s="151"/>
    </row>
    <row r="50" spans="1:14" ht="21.75" customHeight="1" x14ac:dyDescent="0.15"/>
    <row r="51" spans="1:14" ht="17.25" x14ac:dyDescent="0.2">
      <c r="A51" s="9" t="s">
        <v>164</v>
      </c>
      <c r="I51" s="10">
        <f>I3</f>
        <v>42858</v>
      </c>
    </row>
    <row r="52" spans="1:14" ht="17.100000000000001" customHeight="1" x14ac:dyDescent="0.15">
      <c r="A52" s="11" t="s">
        <v>166</v>
      </c>
    </row>
    <row r="53" spans="1:14" ht="17.100000000000001" customHeight="1" x14ac:dyDescent="0.15">
      <c r="A53" s="12" t="s">
        <v>167</v>
      </c>
      <c r="I53" s="13" t="s">
        <v>165</v>
      </c>
    </row>
    <row r="54" spans="1:14" ht="17.100000000000001" customHeight="1" x14ac:dyDescent="0.15">
      <c r="A54" s="14" t="s">
        <v>168</v>
      </c>
      <c r="I54" s="13" t="s">
        <v>172</v>
      </c>
    </row>
    <row r="55" spans="1:14" ht="17.100000000000001" customHeight="1" x14ac:dyDescent="0.15">
      <c r="A55" s="15" t="s">
        <v>169</v>
      </c>
      <c r="I55" s="13" t="s">
        <v>170</v>
      </c>
    </row>
    <row r="56" spans="1:14" ht="17.100000000000001" customHeight="1" x14ac:dyDescent="0.15">
      <c r="I56" s="13" t="s">
        <v>171</v>
      </c>
    </row>
    <row r="57" spans="1:14" ht="12.75" customHeight="1" x14ac:dyDescent="0.15">
      <c r="I57" s="13"/>
    </row>
    <row r="58" spans="1:14" ht="17.100000000000001" customHeight="1" x14ac:dyDescent="0.15">
      <c r="A58" s="8" t="s">
        <v>32</v>
      </c>
    </row>
    <row r="59" spans="1:14" ht="17.100000000000001" customHeight="1" x14ac:dyDescent="0.15">
      <c r="A59" s="134" t="s">
        <v>33</v>
      </c>
      <c r="B59" s="134"/>
      <c r="C59" s="16">
        <f>C11</f>
        <v>42886</v>
      </c>
    </row>
    <row r="60" spans="1:14" ht="17.100000000000001" customHeight="1" x14ac:dyDescent="0.15">
      <c r="A60" s="134" t="s">
        <v>34</v>
      </c>
      <c r="B60" s="134"/>
      <c r="C60" s="8" t="s">
        <v>35</v>
      </c>
      <c r="G60" s="135" t="s">
        <v>36</v>
      </c>
      <c r="H60" s="136"/>
      <c r="I60" s="138">
        <f>H81</f>
        <v>6300</v>
      </c>
    </row>
    <row r="61" spans="1:14" ht="17.100000000000001" customHeight="1" thickBot="1" x14ac:dyDescent="0.2">
      <c r="A61" s="134" t="s">
        <v>37</v>
      </c>
      <c r="B61" s="134"/>
      <c r="C61" s="16">
        <f>I51+14</f>
        <v>42872</v>
      </c>
      <c r="G61" s="137"/>
      <c r="H61" s="137"/>
      <c r="I61" s="139"/>
    </row>
    <row r="62" spans="1:14" ht="14.25" thickTop="1" x14ac:dyDescent="0.15">
      <c r="K62" s="8" t="s">
        <v>38</v>
      </c>
    </row>
    <row r="63" spans="1:14" ht="19.5" customHeight="1" thickBot="1" x14ac:dyDescent="0.2">
      <c r="A63" s="17" t="s">
        <v>39</v>
      </c>
      <c r="B63" s="140" t="s">
        <v>40</v>
      </c>
      <c r="C63" s="141"/>
      <c r="D63" s="17" t="s">
        <v>41</v>
      </c>
      <c r="E63" s="17" t="s">
        <v>42</v>
      </c>
      <c r="F63" s="17" t="s">
        <v>43</v>
      </c>
      <c r="G63" s="17" t="s">
        <v>44</v>
      </c>
      <c r="H63" s="17" t="s">
        <v>45</v>
      </c>
      <c r="I63" s="17" t="s">
        <v>46</v>
      </c>
      <c r="K63" s="102" t="s">
        <v>47</v>
      </c>
      <c r="L63" s="17" t="s">
        <v>42</v>
      </c>
      <c r="M63" s="17" t="s">
        <v>43</v>
      </c>
      <c r="N63" s="17" t="s">
        <v>44</v>
      </c>
    </row>
    <row r="64" spans="1:14" ht="19.5" customHeight="1" x14ac:dyDescent="0.15">
      <c r="A64" s="99">
        <v>1</v>
      </c>
      <c r="B64" s="142" t="s">
        <v>209</v>
      </c>
      <c r="C64" s="152"/>
      <c r="D64" s="100">
        <v>3</v>
      </c>
      <c r="E64" s="20" t="str">
        <f>IF($B64="","",VLOOKUP($B64,商品台帳２,2,0))</f>
        <v>冊</v>
      </c>
      <c r="F64" s="20" t="str">
        <f>IF($B64="","",VLOOKUP($B64,商品台帳２,3,0))</f>
        <v>別</v>
      </c>
      <c r="G64" s="21">
        <f>IF($B64="","",VLOOKUP($B64,商品台帳２,4,0))</f>
        <v>2000</v>
      </c>
      <c r="H64" s="19">
        <f>IF($B64="","",D64*G64)</f>
        <v>6000</v>
      </c>
      <c r="I64" s="18"/>
      <c r="K64" s="103" t="s">
        <v>48</v>
      </c>
      <c r="L64" s="101" t="s">
        <v>49</v>
      </c>
      <c r="M64" s="20" t="s">
        <v>50</v>
      </c>
      <c r="N64" s="19">
        <v>25000</v>
      </c>
    </row>
    <row r="65" spans="1:14" ht="19.5" customHeight="1" x14ac:dyDescent="0.15">
      <c r="A65" s="99">
        <v>2</v>
      </c>
      <c r="B65" s="144"/>
      <c r="C65" s="145"/>
      <c r="D65" s="100"/>
      <c r="E65" s="20" t="str">
        <f t="shared" ref="E65:E78" si="4">IF($B65="","",VLOOKUP($B65,商品台帳２,2,0))</f>
        <v/>
      </c>
      <c r="F65" s="20" t="str">
        <f t="shared" ref="F65:F78" si="5">IF($B65="","",VLOOKUP($B65,商品台帳２,3,0))</f>
        <v/>
      </c>
      <c r="G65" s="21" t="str">
        <f t="shared" ref="G65:G78" si="6">IF($B65="","",VLOOKUP($B65,商品台帳２,4,0))</f>
        <v/>
      </c>
      <c r="H65" s="19" t="str">
        <f t="shared" ref="H65:H78" si="7">IF($B65="","",D65*G65)</f>
        <v/>
      </c>
      <c r="I65" s="18"/>
      <c r="K65" s="104" t="s">
        <v>51</v>
      </c>
      <c r="L65" s="101" t="s">
        <v>52</v>
      </c>
      <c r="M65" s="20" t="s">
        <v>50</v>
      </c>
      <c r="N65" s="19">
        <v>2000</v>
      </c>
    </row>
    <row r="66" spans="1:14" ht="19.5" customHeight="1" x14ac:dyDescent="0.15">
      <c r="A66" s="99">
        <v>3</v>
      </c>
      <c r="B66" s="144"/>
      <c r="C66" s="145"/>
      <c r="D66" s="100"/>
      <c r="E66" s="20" t="str">
        <f t="shared" si="4"/>
        <v/>
      </c>
      <c r="F66" s="20" t="str">
        <f t="shared" si="5"/>
        <v/>
      </c>
      <c r="G66" s="21" t="str">
        <f t="shared" si="6"/>
        <v/>
      </c>
      <c r="H66" s="19" t="str">
        <f t="shared" si="7"/>
        <v/>
      </c>
      <c r="I66" s="18"/>
      <c r="K66" s="104" t="s">
        <v>53</v>
      </c>
      <c r="L66" s="101" t="s">
        <v>54</v>
      </c>
      <c r="M66" s="20" t="s">
        <v>50</v>
      </c>
      <c r="N66" s="19">
        <v>12000</v>
      </c>
    </row>
    <row r="67" spans="1:14" ht="19.5" customHeight="1" x14ac:dyDescent="0.15">
      <c r="A67" s="99">
        <v>4</v>
      </c>
      <c r="B67" s="144"/>
      <c r="C67" s="145"/>
      <c r="D67" s="100"/>
      <c r="E67" s="20" t="str">
        <f t="shared" si="4"/>
        <v/>
      </c>
      <c r="F67" s="20" t="str">
        <f t="shared" si="5"/>
        <v/>
      </c>
      <c r="G67" s="21" t="str">
        <f t="shared" si="6"/>
        <v/>
      </c>
      <c r="H67" s="19" t="str">
        <f t="shared" si="7"/>
        <v/>
      </c>
      <c r="I67" s="18"/>
      <c r="K67" s="104" t="s">
        <v>55</v>
      </c>
      <c r="L67" s="101" t="s">
        <v>56</v>
      </c>
      <c r="M67" s="20" t="s">
        <v>50</v>
      </c>
      <c r="N67" s="19">
        <v>35000</v>
      </c>
    </row>
    <row r="68" spans="1:14" ht="19.5" customHeight="1" x14ac:dyDescent="0.15">
      <c r="A68" s="99">
        <v>5</v>
      </c>
      <c r="B68" s="144"/>
      <c r="C68" s="145"/>
      <c r="D68" s="100"/>
      <c r="E68" s="20" t="str">
        <f t="shared" si="4"/>
        <v/>
      </c>
      <c r="F68" s="20" t="str">
        <f t="shared" si="5"/>
        <v/>
      </c>
      <c r="G68" s="21" t="str">
        <f t="shared" si="6"/>
        <v/>
      </c>
      <c r="H68" s="19" t="str">
        <f t="shared" si="7"/>
        <v/>
      </c>
      <c r="I68" s="18"/>
      <c r="K68" s="104" t="s">
        <v>57</v>
      </c>
      <c r="L68" s="101" t="s">
        <v>58</v>
      </c>
      <c r="M68" s="20" t="s">
        <v>50</v>
      </c>
      <c r="N68" s="19">
        <v>6000</v>
      </c>
    </row>
    <row r="69" spans="1:14" ht="19.5" customHeight="1" thickBot="1" x14ac:dyDescent="0.2">
      <c r="A69" s="99">
        <v>6</v>
      </c>
      <c r="B69" s="144"/>
      <c r="C69" s="145"/>
      <c r="D69" s="100"/>
      <c r="E69" s="20" t="str">
        <f t="shared" si="4"/>
        <v/>
      </c>
      <c r="F69" s="20" t="str">
        <f t="shared" si="5"/>
        <v/>
      </c>
      <c r="G69" s="21" t="str">
        <f t="shared" si="6"/>
        <v/>
      </c>
      <c r="H69" s="19" t="str">
        <f t="shared" si="7"/>
        <v/>
      </c>
      <c r="I69" s="18"/>
      <c r="K69" s="105" t="s">
        <v>59</v>
      </c>
      <c r="L69" s="101" t="s">
        <v>60</v>
      </c>
      <c r="M69" s="20" t="s">
        <v>61</v>
      </c>
      <c r="N69" s="18"/>
    </row>
    <row r="70" spans="1:14" ht="19.5" customHeight="1" x14ac:dyDescent="0.15">
      <c r="A70" s="99">
        <v>7</v>
      </c>
      <c r="B70" s="144"/>
      <c r="C70" s="145"/>
      <c r="D70" s="100"/>
      <c r="E70" s="20" t="str">
        <f t="shared" si="4"/>
        <v/>
      </c>
      <c r="F70" s="20" t="str">
        <f t="shared" si="5"/>
        <v/>
      </c>
      <c r="G70" s="21" t="str">
        <f t="shared" si="6"/>
        <v/>
      </c>
      <c r="H70" s="19" t="str">
        <f t="shared" si="7"/>
        <v/>
      </c>
      <c r="I70" s="18"/>
      <c r="K70" s="22" t="s">
        <v>62</v>
      </c>
    </row>
    <row r="71" spans="1:14" ht="19.5" customHeight="1" x14ac:dyDescent="0.15">
      <c r="A71" s="99">
        <v>8</v>
      </c>
      <c r="B71" s="144"/>
      <c r="C71" s="145"/>
      <c r="D71" s="100"/>
      <c r="E71" s="20" t="str">
        <f t="shared" si="4"/>
        <v/>
      </c>
      <c r="F71" s="20" t="str">
        <f t="shared" si="5"/>
        <v/>
      </c>
      <c r="G71" s="21" t="str">
        <f t="shared" si="6"/>
        <v/>
      </c>
      <c r="H71" s="19" t="str">
        <f t="shared" si="7"/>
        <v/>
      </c>
      <c r="I71" s="18"/>
    </row>
    <row r="72" spans="1:14" ht="19.5" customHeight="1" x14ac:dyDescent="0.15">
      <c r="A72" s="99">
        <v>9</v>
      </c>
      <c r="B72" s="144"/>
      <c r="C72" s="145"/>
      <c r="D72" s="100"/>
      <c r="E72" s="20" t="str">
        <f t="shared" si="4"/>
        <v/>
      </c>
      <c r="F72" s="20" t="str">
        <f t="shared" si="5"/>
        <v/>
      </c>
      <c r="G72" s="21" t="str">
        <f t="shared" si="6"/>
        <v/>
      </c>
      <c r="H72" s="19" t="str">
        <f t="shared" si="7"/>
        <v/>
      </c>
      <c r="I72" s="18"/>
      <c r="K72"/>
      <c r="L72"/>
      <c r="M72"/>
    </row>
    <row r="73" spans="1:14" ht="19.5" customHeight="1" x14ac:dyDescent="0.15">
      <c r="A73" s="99">
        <v>10</v>
      </c>
      <c r="B73" s="144"/>
      <c r="C73" s="145"/>
      <c r="D73" s="100"/>
      <c r="E73" s="20" t="str">
        <f t="shared" si="4"/>
        <v/>
      </c>
      <c r="F73" s="20" t="str">
        <f t="shared" si="5"/>
        <v/>
      </c>
      <c r="G73" s="21" t="str">
        <f t="shared" si="6"/>
        <v/>
      </c>
      <c r="H73" s="19" t="str">
        <f t="shared" si="7"/>
        <v/>
      </c>
      <c r="I73" s="18"/>
      <c r="K73"/>
      <c r="L73"/>
      <c r="M73"/>
    </row>
    <row r="74" spans="1:14" ht="19.5" customHeight="1" x14ac:dyDescent="0.15">
      <c r="A74" s="99">
        <v>11</v>
      </c>
      <c r="B74" s="144"/>
      <c r="C74" s="145"/>
      <c r="D74" s="100"/>
      <c r="E74" s="20" t="str">
        <f t="shared" si="4"/>
        <v/>
      </c>
      <c r="F74" s="20" t="str">
        <f t="shared" si="5"/>
        <v/>
      </c>
      <c r="G74" s="21" t="str">
        <f t="shared" si="6"/>
        <v/>
      </c>
      <c r="H74" s="19" t="str">
        <f t="shared" si="7"/>
        <v/>
      </c>
      <c r="I74" s="18"/>
      <c r="K74"/>
      <c r="L74"/>
      <c r="M74"/>
    </row>
    <row r="75" spans="1:14" ht="19.5" customHeight="1" x14ac:dyDescent="0.15">
      <c r="A75" s="99">
        <v>12</v>
      </c>
      <c r="B75" s="144"/>
      <c r="C75" s="145"/>
      <c r="D75" s="100"/>
      <c r="E75" s="20" t="str">
        <f t="shared" si="4"/>
        <v/>
      </c>
      <c r="F75" s="20" t="str">
        <f t="shared" si="5"/>
        <v/>
      </c>
      <c r="G75" s="21" t="str">
        <f t="shared" si="6"/>
        <v/>
      </c>
      <c r="H75" s="19" t="str">
        <f t="shared" si="7"/>
        <v/>
      </c>
      <c r="I75" s="18"/>
      <c r="K75"/>
      <c r="L75"/>
      <c r="M75"/>
    </row>
    <row r="76" spans="1:14" ht="19.5" customHeight="1" x14ac:dyDescent="0.15">
      <c r="A76" s="99">
        <v>13</v>
      </c>
      <c r="B76" s="144"/>
      <c r="C76" s="145"/>
      <c r="D76" s="100"/>
      <c r="E76" s="20" t="str">
        <f t="shared" si="4"/>
        <v/>
      </c>
      <c r="F76" s="20" t="str">
        <f t="shared" si="5"/>
        <v/>
      </c>
      <c r="G76" s="21" t="str">
        <f t="shared" si="6"/>
        <v/>
      </c>
      <c r="H76" s="19" t="str">
        <f t="shared" si="7"/>
        <v/>
      </c>
      <c r="I76" s="18"/>
      <c r="K76"/>
      <c r="L76"/>
      <c r="M76"/>
    </row>
    <row r="77" spans="1:14" ht="19.5" customHeight="1" x14ac:dyDescent="0.15">
      <c r="A77" s="99">
        <v>14</v>
      </c>
      <c r="B77" s="144"/>
      <c r="C77" s="145"/>
      <c r="D77" s="100"/>
      <c r="E77" s="20" t="str">
        <f t="shared" si="4"/>
        <v/>
      </c>
      <c r="F77" s="20" t="str">
        <f t="shared" si="5"/>
        <v/>
      </c>
      <c r="G77" s="21" t="str">
        <f t="shared" si="6"/>
        <v/>
      </c>
      <c r="H77" s="19" t="str">
        <f t="shared" si="7"/>
        <v/>
      </c>
      <c r="I77" s="18"/>
      <c r="K77"/>
      <c r="L77"/>
      <c r="M77"/>
    </row>
    <row r="78" spans="1:14" ht="19.5" customHeight="1" thickBot="1" x14ac:dyDescent="0.2">
      <c r="A78" s="99">
        <v>15</v>
      </c>
      <c r="B78" s="146"/>
      <c r="C78" s="147"/>
      <c r="D78" s="100"/>
      <c r="E78" s="20" t="str">
        <f t="shared" si="4"/>
        <v/>
      </c>
      <c r="F78" s="20" t="str">
        <f t="shared" si="5"/>
        <v/>
      </c>
      <c r="G78" s="21" t="str">
        <f t="shared" si="6"/>
        <v/>
      </c>
      <c r="H78" s="19" t="str">
        <f t="shared" si="7"/>
        <v/>
      </c>
      <c r="I78" s="18"/>
      <c r="K78"/>
      <c r="L78"/>
      <c r="M78"/>
    </row>
    <row r="79" spans="1:14" ht="19.5" customHeight="1" x14ac:dyDescent="0.15">
      <c r="F79" s="148" t="s">
        <v>63</v>
      </c>
      <c r="G79" s="148"/>
      <c r="H79" s="19">
        <f>SUM(H64:H78)</f>
        <v>6000</v>
      </c>
      <c r="K79"/>
      <c r="L79"/>
      <c r="M79"/>
    </row>
    <row r="80" spans="1:14" ht="19.5" customHeight="1" x14ac:dyDescent="0.15">
      <c r="F80" s="148" t="s">
        <v>64</v>
      </c>
      <c r="G80" s="148"/>
      <c r="H80" s="19">
        <f>INT(SUMIF(F64:F78,"別",H64:H78)*0.05)</f>
        <v>300</v>
      </c>
      <c r="K80"/>
      <c r="L80"/>
      <c r="M80"/>
    </row>
    <row r="81" spans="1:13" ht="19.5" customHeight="1" x14ac:dyDescent="0.15">
      <c r="F81" s="148" t="s">
        <v>65</v>
      </c>
      <c r="G81" s="148"/>
      <c r="H81" s="19">
        <f>H79+H80</f>
        <v>6300</v>
      </c>
      <c r="K81"/>
      <c r="L81"/>
      <c r="M81"/>
    </row>
    <row r="82" spans="1:13" ht="21.75" customHeight="1" x14ac:dyDescent="0.15">
      <c r="A82" s="8" t="s">
        <v>66</v>
      </c>
    </row>
    <row r="83" spans="1:13" ht="135" customHeight="1" x14ac:dyDescent="0.15">
      <c r="A83" s="149"/>
      <c r="B83" s="150"/>
      <c r="C83" s="150"/>
      <c r="D83" s="150"/>
      <c r="E83" s="150"/>
      <c r="F83" s="150"/>
      <c r="G83" s="150"/>
      <c r="H83" s="150"/>
      <c r="I83" s="151"/>
    </row>
  </sheetData>
  <mergeCells count="51">
    <mergeCell ref="B73:C73"/>
    <mergeCell ref="B74:C74"/>
    <mergeCell ref="F81:G81"/>
    <mergeCell ref="A83:I83"/>
    <mergeCell ref="B75:C75"/>
    <mergeCell ref="B76:C76"/>
    <mergeCell ref="B77:C77"/>
    <mergeCell ref="B78:C78"/>
    <mergeCell ref="F79:G79"/>
    <mergeCell ref="F80:G80"/>
    <mergeCell ref="B68:C68"/>
    <mergeCell ref="B69:C69"/>
    <mergeCell ref="B70:C70"/>
    <mergeCell ref="B71:C71"/>
    <mergeCell ref="B72:C72"/>
    <mergeCell ref="B63:C63"/>
    <mergeCell ref="B64:C64"/>
    <mergeCell ref="B65:C65"/>
    <mergeCell ref="B66:C66"/>
    <mergeCell ref="B67:C67"/>
    <mergeCell ref="A59:B59"/>
    <mergeCell ref="A60:B60"/>
    <mergeCell ref="G60:H61"/>
    <mergeCell ref="I60:I61"/>
    <mergeCell ref="A61:B61"/>
    <mergeCell ref="B30:C30"/>
    <mergeCell ref="F31:G31"/>
    <mergeCell ref="F32:G32"/>
    <mergeCell ref="F33:G33"/>
    <mergeCell ref="A35:I35"/>
    <mergeCell ref="B25:C25"/>
    <mergeCell ref="B26:C26"/>
    <mergeCell ref="B27:C27"/>
    <mergeCell ref="B28:C28"/>
    <mergeCell ref="B29:C29"/>
    <mergeCell ref="B20:C20"/>
    <mergeCell ref="B21:C21"/>
    <mergeCell ref="B22:C22"/>
    <mergeCell ref="B23:C23"/>
    <mergeCell ref="B24:C24"/>
    <mergeCell ref="B15:C15"/>
    <mergeCell ref="B16:C16"/>
    <mergeCell ref="B17:C17"/>
    <mergeCell ref="B18:C18"/>
    <mergeCell ref="B19:C19"/>
    <mergeCell ref="A1:I1"/>
    <mergeCell ref="A11:B11"/>
    <mergeCell ref="A12:B12"/>
    <mergeCell ref="G12:H13"/>
    <mergeCell ref="I12:I13"/>
    <mergeCell ref="A13:B13"/>
  </mergeCells>
  <phoneticPr fontId="2"/>
  <dataValidations count="1">
    <dataValidation type="list" allowBlank="1" showInputMessage="1" showErrorMessage="1" sqref="B64:C78" xr:uid="{00000000-0002-0000-0100-000000000000}">
      <formula1>$K$64:$K$69</formula1>
    </dataValidation>
  </dataValidations>
  <pageMargins left="0.75" right="0.75" top="1" bottom="1" header="0.51200000000000001" footer="0.51200000000000001"/>
  <pageSetup paperSize="9" orientation="portrait" horizontalDpi="400" verticalDpi="4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L80"/>
  <sheetViews>
    <sheetView showGridLines="0" zoomScale="95" workbookViewId="0">
      <selection activeCell="A15" sqref="A15"/>
    </sheetView>
  </sheetViews>
  <sheetFormatPr defaultRowHeight="14.25" x14ac:dyDescent="0.15"/>
  <cols>
    <col min="1" max="1" width="11.5" style="24" bestFit="1" customWidth="1"/>
    <col min="2" max="2" width="17.375" style="24" customWidth="1"/>
    <col min="3" max="3" width="15.5" style="24" bestFit="1" customWidth="1"/>
    <col min="4" max="5" width="14.375" style="24" customWidth="1"/>
    <col min="6" max="6" width="19.625" style="24" customWidth="1"/>
    <col min="7" max="7" width="2.875" style="24" customWidth="1"/>
    <col min="8" max="8" width="9" style="24"/>
    <col min="9" max="9" width="17.375" style="24" bestFit="1" customWidth="1"/>
    <col min="10" max="10" width="15" style="24" bestFit="1" customWidth="1"/>
    <col min="11" max="16384" width="9" style="24"/>
  </cols>
  <sheetData>
    <row r="1" spans="1:12" ht="26.25" thickBot="1" x14ac:dyDescent="0.3">
      <c r="A1" s="23" t="s">
        <v>67</v>
      </c>
      <c r="B1" s="23"/>
      <c r="C1" s="23"/>
    </row>
    <row r="2" spans="1:12" s="25" customFormat="1" ht="15" thickTop="1" thickBot="1" x14ac:dyDescent="0.2"/>
    <row r="3" spans="1:12" s="25" customFormat="1" ht="13.5" x14ac:dyDescent="0.15">
      <c r="C3" s="26" t="s">
        <v>68</v>
      </c>
      <c r="D3" s="27" t="s">
        <v>69</v>
      </c>
      <c r="E3" s="27" t="s">
        <v>70</v>
      </c>
      <c r="F3" s="28" t="s">
        <v>71</v>
      </c>
    </row>
    <row r="4" spans="1:12" s="25" customFormat="1" thickBot="1" x14ac:dyDescent="0.2">
      <c r="C4" s="29">
        <v>11051</v>
      </c>
      <c r="D4" s="30">
        <v>35175</v>
      </c>
      <c r="E4" s="31">
        <v>1001</v>
      </c>
      <c r="F4" s="32" t="s">
        <v>72</v>
      </c>
    </row>
    <row r="5" spans="1:12" s="25" customFormat="1" ht="13.5" x14ac:dyDescent="0.15"/>
    <row r="6" spans="1:12" s="25" customFormat="1" ht="13.5" x14ac:dyDescent="0.15">
      <c r="A6" s="33" t="s">
        <v>73</v>
      </c>
      <c r="B6" s="25" t="s">
        <v>74</v>
      </c>
    </row>
    <row r="7" spans="1:12" s="25" customFormat="1" ht="17.25" x14ac:dyDescent="0.2">
      <c r="B7" s="34" t="s">
        <v>173</v>
      </c>
    </row>
    <row r="8" spans="1:12" s="25" customFormat="1" ht="13.5" x14ac:dyDescent="0.15">
      <c r="F8" s="25" t="s">
        <v>75</v>
      </c>
    </row>
    <row r="9" spans="1:12" s="25" customFormat="1" ht="13.5" x14ac:dyDescent="0.15">
      <c r="E9" s="35" t="s">
        <v>76</v>
      </c>
      <c r="F9" s="25" t="s">
        <v>77</v>
      </c>
    </row>
    <row r="10" spans="1:12" s="25" customFormat="1" ht="13.5" x14ac:dyDescent="0.15">
      <c r="B10" s="36" t="s">
        <v>78</v>
      </c>
    </row>
    <row r="11" spans="1:12" s="25" customFormat="1" ht="13.5" x14ac:dyDescent="0.15"/>
    <row r="12" spans="1:12" s="25" customFormat="1" ht="19.5" thickBot="1" x14ac:dyDescent="0.25">
      <c r="B12" s="37" t="s">
        <v>79</v>
      </c>
      <c r="C12" s="38">
        <f>E31</f>
        <v>771697.5</v>
      </c>
      <c r="D12" s="39" t="s">
        <v>80</v>
      </c>
      <c r="E12" s="40"/>
    </row>
    <row r="13" spans="1:12" s="25" customFormat="1" thickBot="1" x14ac:dyDescent="0.2"/>
    <row r="14" spans="1:12" s="25" customFormat="1" thickBot="1" x14ac:dyDescent="0.2">
      <c r="A14" s="26" t="s">
        <v>81</v>
      </c>
      <c r="B14" s="41" t="s">
        <v>82</v>
      </c>
      <c r="C14" s="41" t="s">
        <v>83</v>
      </c>
      <c r="D14" s="41" t="s">
        <v>84</v>
      </c>
      <c r="E14" s="41" t="s">
        <v>85</v>
      </c>
      <c r="F14" s="42" t="s">
        <v>86</v>
      </c>
      <c r="H14" s="43" t="s">
        <v>87</v>
      </c>
      <c r="I14" s="44" t="s">
        <v>88</v>
      </c>
      <c r="J14" s="45" t="s">
        <v>89</v>
      </c>
      <c r="K14" s="45" t="s">
        <v>90</v>
      </c>
      <c r="L14" s="46" t="s">
        <v>44</v>
      </c>
    </row>
    <row r="15" spans="1:12" s="25" customFormat="1" ht="13.5" x14ac:dyDescent="0.15">
      <c r="A15" s="47" t="s">
        <v>91</v>
      </c>
      <c r="B15" s="49" t="str">
        <f>IF(A15="","",VLOOKUP(A15,$H$15:$L$26,2,FALSE))</f>
        <v>ビタースイート</v>
      </c>
      <c r="C15" s="48">
        <v>280</v>
      </c>
      <c r="D15" s="49">
        <f t="shared" ref="D15:D28" si="0">IF(A15="","",VLOOKUP(A15,$H$15:$L$26,5,FALSE))</f>
        <v>400</v>
      </c>
      <c r="E15" s="49">
        <f t="shared" ref="E15:E28" si="1">IF(OR(C15="",D15=""),"",C15*D15)</f>
        <v>112000</v>
      </c>
      <c r="F15" s="50"/>
      <c r="H15" s="51" t="s">
        <v>93</v>
      </c>
      <c r="I15" s="52" t="s">
        <v>94</v>
      </c>
      <c r="J15" s="53" t="s">
        <v>95</v>
      </c>
      <c r="K15" s="54" t="s">
        <v>96</v>
      </c>
      <c r="L15" s="55">
        <v>500</v>
      </c>
    </row>
    <row r="16" spans="1:12" s="25" customFormat="1" ht="13.5" x14ac:dyDescent="0.15">
      <c r="A16" s="56" t="s">
        <v>97</v>
      </c>
      <c r="B16" s="57" t="str">
        <f t="shared" ref="B16:B28" si="2">IF(A16="","",VLOOKUP(A16,$H$15:$L$26,2,FALSE))</f>
        <v>ラヴァーズハート</v>
      </c>
      <c r="C16" s="57">
        <v>300</v>
      </c>
      <c r="D16" s="58">
        <f t="shared" si="0"/>
        <v>450</v>
      </c>
      <c r="E16" s="58">
        <f t="shared" si="1"/>
        <v>135000</v>
      </c>
      <c r="F16" s="59"/>
      <c r="H16" s="51" t="s">
        <v>99</v>
      </c>
      <c r="I16" s="52" t="s">
        <v>100</v>
      </c>
      <c r="J16" s="53" t="s">
        <v>101</v>
      </c>
      <c r="K16" s="54" t="s">
        <v>96</v>
      </c>
      <c r="L16" s="55">
        <v>400</v>
      </c>
    </row>
    <row r="17" spans="1:12" s="25" customFormat="1" ht="13.5" x14ac:dyDescent="0.15">
      <c r="A17" s="60" t="s">
        <v>102</v>
      </c>
      <c r="B17" s="61" t="str">
        <f t="shared" si="2"/>
        <v>ノクターン</v>
      </c>
      <c r="C17" s="61">
        <v>540</v>
      </c>
      <c r="D17" s="62">
        <f t="shared" si="0"/>
        <v>400</v>
      </c>
      <c r="E17" s="62">
        <f t="shared" si="1"/>
        <v>216000</v>
      </c>
      <c r="F17" s="63"/>
      <c r="H17" s="51" t="s">
        <v>104</v>
      </c>
      <c r="I17" s="52" t="s">
        <v>105</v>
      </c>
      <c r="J17" s="53" t="s">
        <v>106</v>
      </c>
      <c r="K17" s="54" t="s">
        <v>96</v>
      </c>
      <c r="L17" s="55">
        <v>450</v>
      </c>
    </row>
    <row r="18" spans="1:12" s="25" customFormat="1" ht="13.5" x14ac:dyDescent="0.15">
      <c r="A18" s="56" t="s">
        <v>104</v>
      </c>
      <c r="B18" s="57" t="str">
        <f t="shared" si="2"/>
        <v>ロマンチック</v>
      </c>
      <c r="C18" s="57">
        <v>175</v>
      </c>
      <c r="D18" s="58">
        <f t="shared" si="0"/>
        <v>450</v>
      </c>
      <c r="E18" s="58">
        <f t="shared" si="1"/>
        <v>78750</v>
      </c>
      <c r="F18" s="59"/>
      <c r="H18" s="51" t="s">
        <v>107</v>
      </c>
      <c r="I18" s="52" t="s">
        <v>108</v>
      </c>
      <c r="J18" s="53" t="s">
        <v>109</v>
      </c>
      <c r="K18" s="54" t="s">
        <v>110</v>
      </c>
      <c r="L18" s="55">
        <v>350</v>
      </c>
    </row>
    <row r="19" spans="1:12" s="25" customFormat="1" ht="13.5" x14ac:dyDescent="0.15">
      <c r="A19" s="60" t="s">
        <v>111</v>
      </c>
      <c r="B19" s="61" t="str">
        <f t="shared" si="2"/>
        <v>ローズガーデン</v>
      </c>
      <c r="C19" s="61">
        <v>460</v>
      </c>
      <c r="D19" s="62">
        <f t="shared" si="0"/>
        <v>420</v>
      </c>
      <c r="E19" s="62">
        <f t="shared" si="1"/>
        <v>193200</v>
      </c>
      <c r="F19" s="63"/>
      <c r="H19" s="51" t="s">
        <v>113</v>
      </c>
      <c r="I19" s="52" t="s">
        <v>114</v>
      </c>
      <c r="J19" s="53" t="s">
        <v>115</v>
      </c>
      <c r="K19" s="54" t="s">
        <v>110</v>
      </c>
      <c r="L19" s="55">
        <v>300</v>
      </c>
    </row>
    <row r="20" spans="1:12" s="25" customFormat="1" ht="13.5" x14ac:dyDescent="0.15">
      <c r="A20" s="56" t="s">
        <v>99</v>
      </c>
      <c r="B20" s="57" t="str">
        <f t="shared" si="2"/>
        <v>スイートクリーム</v>
      </c>
      <c r="C20" s="57"/>
      <c r="D20" s="58">
        <f t="shared" si="0"/>
        <v>400</v>
      </c>
      <c r="E20" s="58" t="str">
        <f t="shared" si="1"/>
        <v/>
      </c>
      <c r="F20" s="59"/>
      <c r="H20" s="51" t="s">
        <v>116</v>
      </c>
      <c r="I20" s="52" t="s">
        <v>117</v>
      </c>
      <c r="J20" s="53" t="s">
        <v>118</v>
      </c>
      <c r="K20" s="54" t="s">
        <v>110</v>
      </c>
      <c r="L20" s="55">
        <v>350</v>
      </c>
    </row>
    <row r="21" spans="1:12" s="25" customFormat="1" ht="13.5" x14ac:dyDescent="0.15">
      <c r="A21" s="60"/>
      <c r="B21" s="61" t="str">
        <f t="shared" si="2"/>
        <v/>
      </c>
      <c r="C21" s="61"/>
      <c r="D21" s="62" t="str">
        <f t="shared" si="0"/>
        <v/>
      </c>
      <c r="E21" s="62" t="str">
        <f t="shared" si="1"/>
        <v/>
      </c>
      <c r="F21" s="63"/>
      <c r="H21" s="51" t="s">
        <v>119</v>
      </c>
      <c r="I21" s="52" t="s">
        <v>120</v>
      </c>
      <c r="J21" s="53" t="s">
        <v>121</v>
      </c>
      <c r="K21" s="54" t="s">
        <v>122</v>
      </c>
      <c r="L21" s="55">
        <v>380</v>
      </c>
    </row>
    <row r="22" spans="1:12" s="25" customFormat="1" ht="13.5" x14ac:dyDescent="0.15">
      <c r="A22" s="56"/>
      <c r="B22" s="57" t="str">
        <f t="shared" si="2"/>
        <v/>
      </c>
      <c r="C22" s="57"/>
      <c r="D22" s="58" t="str">
        <f t="shared" si="0"/>
        <v/>
      </c>
      <c r="E22" s="58" t="str">
        <f t="shared" si="1"/>
        <v/>
      </c>
      <c r="F22" s="59"/>
      <c r="H22" s="51" t="s">
        <v>111</v>
      </c>
      <c r="I22" s="52" t="s">
        <v>112</v>
      </c>
      <c r="J22" s="53" t="s">
        <v>123</v>
      </c>
      <c r="K22" s="54" t="s">
        <v>122</v>
      </c>
      <c r="L22" s="55">
        <v>420</v>
      </c>
    </row>
    <row r="23" spans="1:12" s="25" customFormat="1" ht="13.5" x14ac:dyDescent="0.15">
      <c r="A23" s="60"/>
      <c r="B23" s="61" t="str">
        <f t="shared" si="2"/>
        <v/>
      </c>
      <c r="C23" s="61"/>
      <c r="D23" s="62" t="str">
        <f t="shared" si="0"/>
        <v/>
      </c>
      <c r="E23" s="62" t="str">
        <f t="shared" si="1"/>
        <v/>
      </c>
      <c r="F23" s="63"/>
      <c r="H23" s="51" t="s">
        <v>102</v>
      </c>
      <c r="I23" s="52" t="s">
        <v>103</v>
      </c>
      <c r="J23" s="53" t="s">
        <v>124</v>
      </c>
      <c r="K23" s="54" t="s">
        <v>122</v>
      </c>
      <c r="L23" s="55">
        <v>400</v>
      </c>
    </row>
    <row r="24" spans="1:12" s="25" customFormat="1" ht="13.5" x14ac:dyDescent="0.15">
      <c r="A24" s="56"/>
      <c r="B24" s="57" t="str">
        <f t="shared" si="2"/>
        <v/>
      </c>
      <c r="C24" s="57"/>
      <c r="D24" s="58" t="str">
        <f t="shared" si="0"/>
        <v/>
      </c>
      <c r="E24" s="58" t="str">
        <f t="shared" si="1"/>
        <v/>
      </c>
      <c r="F24" s="59"/>
      <c r="H24" s="51" t="s">
        <v>125</v>
      </c>
      <c r="I24" s="52" t="s">
        <v>126</v>
      </c>
      <c r="J24" s="53" t="s">
        <v>127</v>
      </c>
      <c r="K24" s="54" t="s">
        <v>128</v>
      </c>
      <c r="L24" s="55">
        <v>500</v>
      </c>
    </row>
    <row r="25" spans="1:12" s="25" customFormat="1" ht="13.5" x14ac:dyDescent="0.15">
      <c r="A25" s="60"/>
      <c r="B25" s="61" t="str">
        <f t="shared" si="2"/>
        <v/>
      </c>
      <c r="C25" s="61"/>
      <c r="D25" s="62" t="str">
        <f t="shared" si="0"/>
        <v/>
      </c>
      <c r="E25" s="62" t="str">
        <f t="shared" si="1"/>
        <v/>
      </c>
      <c r="F25" s="63"/>
      <c r="H25" s="51" t="s">
        <v>97</v>
      </c>
      <c r="I25" s="52" t="s">
        <v>98</v>
      </c>
      <c r="J25" s="53" t="s">
        <v>129</v>
      </c>
      <c r="K25" s="54" t="s">
        <v>128</v>
      </c>
      <c r="L25" s="55">
        <v>450</v>
      </c>
    </row>
    <row r="26" spans="1:12" s="25" customFormat="1" thickBot="1" x14ac:dyDescent="0.2">
      <c r="A26" s="56"/>
      <c r="B26" s="57" t="str">
        <f t="shared" si="2"/>
        <v/>
      </c>
      <c r="C26" s="57"/>
      <c r="D26" s="58" t="str">
        <f t="shared" si="0"/>
        <v/>
      </c>
      <c r="E26" s="58" t="str">
        <f t="shared" si="1"/>
        <v/>
      </c>
      <c r="F26" s="59"/>
      <c r="H26" s="64" t="s">
        <v>91</v>
      </c>
      <c r="I26" s="65" t="s">
        <v>92</v>
      </c>
      <c r="J26" s="66" t="s">
        <v>130</v>
      </c>
      <c r="K26" s="67" t="s">
        <v>128</v>
      </c>
      <c r="L26" s="68">
        <v>400</v>
      </c>
    </row>
    <row r="27" spans="1:12" s="25" customFormat="1" ht="13.5" x14ac:dyDescent="0.15">
      <c r="A27" s="60"/>
      <c r="B27" s="61" t="str">
        <f t="shared" si="2"/>
        <v/>
      </c>
      <c r="C27" s="61"/>
      <c r="D27" s="62" t="str">
        <f t="shared" si="0"/>
        <v/>
      </c>
      <c r="E27" s="62" t="str">
        <f t="shared" si="1"/>
        <v/>
      </c>
      <c r="F27" s="63"/>
    </row>
    <row r="28" spans="1:12" s="25" customFormat="1" thickBot="1" x14ac:dyDescent="0.2">
      <c r="A28" s="69"/>
      <c r="B28" s="70" t="str">
        <f t="shared" si="2"/>
        <v/>
      </c>
      <c r="C28" s="70"/>
      <c r="D28" s="71" t="str">
        <f t="shared" si="0"/>
        <v/>
      </c>
      <c r="E28" s="71" t="str">
        <f t="shared" si="1"/>
        <v/>
      </c>
      <c r="F28" s="72"/>
    </row>
    <row r="29" spans="1:12" s="25" customFormat="1" ht="17.25" x14ac:dyDescent="0.2">
      <c r="D29" s="73" t="s">
        <v>131</v>
      </c>
      <c r="E29" s="74">
        <f>SUM(E15:E28)</f>
        <v>734950</v>
      </c>
    </row>
    <row r="30" spans="1:12" s="25" customFormat="1" ht="17.25" x14ac:dyDescent="0.2">
      <c r="D30" s="75" t="s">
        <v>64</v>
      </c>
      <c r="E30" s="76">
        <f>E29*5%</f>
        <v>36747.5</v>
      </c>
    </row>
    <row r="31" spans="1:12" s="77" customFormat="1" ht="19.5" thickBot="1" x14ac:dyDescent="0.2">
      <c r="D31" s="78" t="s">
        <v>132</v>
      </c>
      <c r="E31" s="79">
        <f>E29+E30</f>
        <v>771697.5</v>
      </c>
    </row>
    <row r="50" spans="1:12" ht="26.25" thickBot="1" x14ac:dyDescent="0.3">
      <c r="A50" s="23" t="s">
        <v>67</v>
      </c>
      <c r="B50" s="23"/>
      <c r="C50" s="23"/>
    </row>
    <row r="51" spans="1:12" s="25" customFormat="1" ht="15" thickTop="1" thickBot="1" x14ac:dyDescent="0.2"/>
    <row r="52" spans="1:12" s="25" customFormat="1" ht="13.5" x14ac:dyDescent="0.15">
      <c r="C52" s="26" t="s">
        <v>68</v>
      </c>
      <c r="D52" s="27" t="s">
        <v>69</v>
      </c>
      <c r="E52" s="27" t="s">
        <v>70</v>
      </c>
      <c r="F52" s="28" t="s">
        <v>71</v>
      </c>
    </row>
    <row r="53" spans="1:12" s="25" customFormat="1" thickBot="1" x14ac:dyDescent="0.2">
      <c r="C53" s="29">
        <v>11051</v>
      </c>
      <c r="D53" s="30">
        <v>35175</v>
      </c>
      <c r="E53" s="31">
        <v>1001</v>
      </c>
      <c r="F53" s="32" t="s">
        <v>72</v>
      </c>
    </row>
    <row r="54" spans="1:12" s="25" customFormat="1" ht="13.5" x14ac:dyDescent="0.15"/>
    <row r="55" spans="1:12" s="25" customFormat="1" ht="13.5" x14ac:dyDescent="0.15">
      <c r="A55" s="33" t="s">
        <v>73</v>
      </c>
      <c r="B55" s="25" t="s">
        <v>74</v>
      </c>
    </row>
    <row r="56" spans="1:12" s="25" customFormat="1" ht="17.25" x14ac:dyDescent="0.2">
      <c r="B56" s="34" t="s">
        <v>173</v>
      </c>
    </row>
    <row r="57" spans="1:12" s="25" customFormat="1" ht="13.5" x14ac:dyDescent="0.15">
      <c r="F57" s="25" t="s">
        <v>75</v>
      </c>
    </row>
    <row r="58" spans="1:12" s="25" customFormat="1" ht="13.5" x14ac:dyDescent="0.15">
      <c r="E58" s="35" t="s">
        <v>76</v>
      </c>
      <c r="F58" s="25" t="s">
        <v>77</v>
      </c>
    </row>
    <row r="59" spans="1:12" s="25" customFormat="1" ht="13.5" x14ac:dyDescent="0.15">
      <c r="B59" s="36" t="s">
        <v>78</v>
      </c>
    </row>
    <row r="60" spans="1:12" s="25" customFormat="1" ht="13.5" x14ac:dyDescent="0.15"/>
    <row r="61" spans="1:12" s="25" customFormat="1" ht="19.5" thickBot="1" x14ac:dyDescent="0.25">
      <c r="B61" s="37" t="s">
        <v>79</v>
      </c>
      <c r="C61" s="38">
        <f>E80</f>
        <v>771697.5</v>
      </c>
      <c r="D61" s="39" t="s">
        <v>80</v>
      </c>
      <c r="E61" s="40"/>
    </row>
    <row r="62" spans="1:12" s="25" customFormat="1" thickBot="1" x14ac:dyDescent="0.2"/>
    <row r="63" spans="1:12" s="25" customFormat="1" thickBot="1" x14ac:dyDescent="0.2">
      <c r="A63" s="26" t="s">
        <v>81</v>
      </c>
      <c r="B63" s="41" t="s">
        <v>82</v>
      </c>
      <c r="C63" s="41" t="s">
        <v>83</v>
      </c>
      <c r="D63" s="41" t="s">
        <v>84</v>
      </c>
      <c r="E63" s="41" t="s">
        <v>85</v>
      </c>
      <c r="F63" s="42" t="s">
        <v>86</v>
      </c>
      <c r="H63" s="43" t="s">
        <v>87</v>
      </c>
      <c r="I63" s="44" t="s">
        <v>88</v>
      </c>
      <c r="J63" s="45" t="s">
        <v>89</v>
      </c>
      <c r="K63" s="45" t="s">
        <v>90</v>
      </c>
      <c r="L63" s="46" t="s">
        <v>44</v>
      </c>
    </row>
    <row r="64" spans="1:12" s="25" customFormat="1" ht="13.5" x14ac:dyDescent="0.15">
      <c r="A64" s="47" t="s">
        <v>91</v>
      </c>
      <c r="B64" s="48" t="str">
        <f t="shared" ref="B64:B77" si="3">IF(A64="","",VLOOKUP(A64,$H$15:$L$26,2,FALSE))</f>
        <v>ビタースイート</v>
      </c>
      <c r="C64" s="48">
        <v>280</v>
      </c>
      <c r="D64" s="49">
        <f t="shared" ref="D64:D77" si="4">IF(A64="","",VLOOKUP(A64,$H$15:$L$26,5,FALSE))</f>
        <v>400</v>
      </c>
      <c r="E64" s="49">
        <f t="shared" ref="E64:E77" si="5">IF(OR(C64="",D64=""),"",C64*D64)</f>
        <v>112000</v>
      </c>
      <c r="F64" s="50"/>
      <c r="H64" s="51" t="s">
        <v>93</v>
      </c>
      <c r="I64" s="52" t="s">
        <v>94</v>
      </c>
      <c r="J64" s="53" t="s">
        <v>95</v>
      </c>
      <c r="K64" s="54" t="s">
        <v>96</v>
      </c>
      <c r="L64" s="55">
        <v>500</v>
      </c>
    </row>
    <row r="65" spans="1:12" s="25" customFormat="1" ht="13.5" x14ac:dyDescent="0.15">
      <c r="A65" s="56" t="s">
        <v>97</v>
      </c>
      <c r="B65" s="57" t="str">
        <f t="shared" si="3"/>
        <v>ラヴァーズハート</v>
      </c>
      <c r="C65" s="57">
        <v>300</v>
      </c>
      <c r="D65" s="58">
        <f t="shared" si="4"/>
        <v>450</v>
      </c>
      <c r="E65" s="58">
        <f t="shared" si="5"/>
        <v>135000</v>
      </c>
      <c r="F65" s="59"/>
      <c r="H65" s="51" t="s">
        <v>99</v>
      </c>
      <c r="I65" s="52" t="s">
        <v>100</v>
      </c>
      <c r="J65" s="53" t="s">
        <v>101</v>
      </c>
      <c r="K65" s="54" t="s">
        <v>96</v>
      </c>
      <c r="L65" s="55">
        <v>400</v>
      </c>
    </row>
    <row r="66" spans="1:12" s="25" customFormat="1" ht="13.5" x14ac:dyDescent="0.15">
      <c r="A66" s="60" t="s">
        <v>102</v>
      </c>
      <c r="B66" s="61" t="str">
        <f t="shared" si="3"/>
        <v>ノクターン</v>
      </c>
      <c r="C66" s="61">
        <v>540</v>
      </c>
      <c r="D66" s="62">
        <f t="shared" si="4"/>
        <v>400</v>
      </c>
      <c r="E66" s="62">
        <f t="shared" si="5"/>
        <v>216000</v>
      </c>
      <c r="F66" s="63"/>
      <c r="H66" s="51" t="s">
        <v>104</v>
      </c>
      <c r="I66" s="52" t="s">
        <v>105</v>
      </c>
      <c r="J66" s="53" t="s">
        <v>106</v>
      </c>
      <c r="K66" s="54" t="s">
        <v>96</v>
      </c>
      <c r="L66" s="55">
        <v>450</v>
      </c>
    </row>
    <row r="67" spans="1:12" s="25" customFormat="1" ht="13.5" x14ac:dyDescent="0.15">
      <c r="A67" s="56" t="s">
        <v>104</v>
      </c>
      <c r="B67" s="57" t="str">
        <f t="shared" si="3"/>
        <v>ロマンチック</v>
      </c>
      <c r="C67" s="57">
        <v>175</v>
      </c>
      <c r="D67" s="58">
        <f t="shared" si="4"/>
        <v>450</v>
      </c>
      <c r="E67" s="58">
        <f t="shared" si="5"/>
        <v>78750</v>
      </c>
      <c r="F67" s="59"/>
      <c r="H67" s="51" t="s">
        <v>107</v>
      </c>
      <c r="I67" s="52" t="s">
        <v>108</v>
      </c>
      <c r="J67" s="53" t="s">
        <v>109</v>
      </c>
      <c r="K67" s="54" t="s">
        <v>110</v>
      </c>
      <c r="L67" s="55">
        <v>350</v>
      </c>
    </row>
    <row r="68" spans="1:12" s="25" customFormat="1" ht="13.5" x14ac:dyDescent="0.15">
      <c r="A68" s="60" t="s">
        <v>111</v>
      </c>
      <c r="B68" s="61" t="str">
        <f t="shared" si="3"/>
        <v>ローズガーデン</v>
      </c>
      <c r="C68" s="61">
        <v>460</v>
      </c>
      <c r="D68" s="62">
        <f t="shared" si="4"/>
        <v>420</v>
      </c>
      <c r="E68" s="62">
        <f t="shared" si="5"/>
        <v>193200</v>
      </c>
      <c r="F68" s="63"/>
      <c r="H68" s="51" t="s">
        <v>113</v>
      </c>
      <c r="I68" s="52" t="s">
        <v>114</v>
      </c>
      <c r="J68" s="53" t="s">
        <v>115</v>
      </c>
      <c r="K68" s="54" t="s">
        <v>110</v>
      </c>
      <c r="L68" s="55">
        <v>300</v>
      </c>
    </row>
    <row r="69" spans="1:12" s="25" customFormat="1" ht="13.5" x14ac:dyDescent="0.15">
      <c r="A69" s="56"/>
      <c r="B69" s="57" t="str">
        <f t="shared" si="3"/>
        <v/>
      </c>
      <c r="C69" s="57"/>
      <c r="D69" s="58" t="str">
        <f t="shared" si="4"/>
        <v/>
      </c>
      <c r="E69" s="58" t="str">
        <f t="shared" si="5"/>
        <v/>
      </c>
      <c r="F69" s="59"/>
      <c r="H69" s="51" t="s">
        <v>116</v>
      </c>
      <c r="I69" s="52" t="s">
        <v>117</v>
      </c>
      <c r="J69" s="53" t="s">
        <v>118</v>
      </c>
      <c r="K69" s="54" t="s">
        <v>110</v>
      </c>
      <c r="L69" s="55">
        <v>350</v>
      </c>
    </row>
    <row r="70" spans="1:12" s="25" customFormat="1" ht="13.5" x14ac:dyDescent="0.15">
      <c r="A70" s="60"/>
      <c r="B70" s="61" t="str">
        <f t="shared" si="3"/>
        <v/>
      </c>
      <c r="C70" s="61"/>
      <c r="D70" s="62" t="str">
        <f t="shared" si="4"/>
        <v/>
      </c>
      <c r="E70" s="62" t="str">
        <f t="shared" si="5"/>
        <v/>
      </c>
      <c r="F70" s="63"/>
      <c r="H70" s="51" t="s">
        <v>119</v>
      </c>
      <c r="I70" s="52" t="s">
        <v>120</v>
      </c>
      <c r="J70" s="53" t="s">
        <v>121</v>
      </c>
      <c r="K70" s="54" t="s">
        <v>122</v>
      </c>
      <c r="L70" s="55">
        <v>380</v>
      </c>
    </row>
    <row r="71" spans="1:12" s="25" customFormat="1" ht="13.5" x14ac:dyDescent="0.15">
      <c r="A71" s="56"/>
      <c r="B71" s="57" t="str">
        <f t="shared" si="3"/>
        <v/>
      </c>
      <c r="C71" s="57"/>
      <c r="D71" s="58" t="str">
        <f t="shared" si="4"/>
        <v/>
      </c>
      <c r="E71" s="58" t="str">
        <f t="shared" si="5"/>
        <v/>
      </c>
      <c r="F71" s="59"/>
      <c r="H71" s="51" t="s">
        <v>111</v>
      </c>
      <c r="I71" s="52" t="s">
        <v>112</v>
      </c>
      <c r="J71" s="53" t="s">
        <v>123</v>
      </c>
      <c r="K71" s="54" t="s">
        <v>122</v>
      </c>
      <c r="L71" s="55">
        <v>420</v>
      </c>
    </row>
    <row r="72" spans="1:12" s="25" customFormat="1" ht="13.5" x14ac:dyDescent="0.15">
      <c r="A72" s="60"/>
      <c r="B72" s="61" t="str">
        <f t="shared" si="3"/>
        <v/>
      </c>
      <c r="C72" s="61"/>
      <c r="D72" s="62" t="str">
        <f t="shared" si="4"/>
        <v/>
      </c>
      <c r="E72" s="62" t="str">
        <f t="shared" si="5"/>
        <v/>
      </c>
      <c r="F72" s="63"/>
      <c r="H72" s="51" t="s">
        <v>102</v>
      </c>
      <c r="I72" s="52" t="s">
        <v>103</v>
      </c>
      <c r="J72" s="53" t="s">
        <v>124</v>
      </c>
      <c r="K72" s="54" t="s">
        <v>122</v>
      </c>
      <c r="L72" s="55">
        <v>400</v>
      </c>
    </row>
    <row r="73" spans="1:12" s="25" customFormat="1" ht="13.5" x14ac:dyDescent="0.15">
      <c r="A73" s="56"/>
      <c r="B73" s="57" t="str">
        <f t="shared" si="3"/>
        <v/>
      </c>
      <c r="C73" s="57"/>
      <c r="D73" s="58" t="str">
        <f t="shared" si="4"/>
        <v/>
      </c>
      <c r="E73" s="58" t="str">
        <f t="shared" si="5"/>
        <v/>
      </c>
      <c r="F73" s="59"/>
      <c r="H73" s="51" t="s">
        <v>125</v>
      </c>
      <c r="I73" s="52" t="s">
        <v>126</v>
      </c>
      <c r="J73" s="53" t="s">
        <v>127</v>
      </c>
      <c r="K73" s="54" t="s">
        <v>128</v>
      </c>
      <c r="L73" s="55">
        <v>500</v>
      </c>
    </row>
    <row r="74" spans="1:12" s="25" customFormat="1" ht="13.5" x14ac:dyDescent="0.15">
      <c r="A74" s="60"/>
      <c r="B74" s="61" t="str">
        <f t="shared" si="3"/>
        <v/>
      </c>
      <c r="C74" s="61"/>
      <c r="D74" s="62" t="str">
        <f t="shared" si="4"/>
        <v/>
      </c>
      <c r="E74" s="62" t="str">
        <f t="shared" si="5"/>
        <v/>
      </c>
      <c r="F74" s="63"/>
      <c r="H74" s="51" t="s">
        <v>97</v>
      </c>
      <c r="I74" s="52" t="s">
        <v>98</v>
      </c>
      <c r="J74" s="53" t="s">
        <v>129</v>
      </c>
      <c r="K74" s="54" t="s">
        <v>128</v>
      </c>
      <c r="L74" s="55">
        <v>450</v>
      </c>
    </row>
    <row r="75" spans="1:12" s="25" customFormat="1" thickBot="1" x14ac:dyDescent="0.2">
      <c r="A75" s="56"/>
      <c r="B75" s="57" t="str">
        <f t="shared" si="3"/>
        <v/>
      </c>
      <c r="C75" s="57"/>
      <c r="D75" s="58" t="str">
        <f t="shared" si="4"/>
        <v/>
      </c>
      <c r="E75" s="58" t="str">
        <f t="shared" si="5"/>
        <v/>
      </c>
      <c r="F75" s="59"/>
      <c r="H75" s="64" t="s">
        <v>91</v>
      </c>
      <c r="I75" s="65" t="s">
        <v>92</v>
      </c>
      <c r="J75" s="66" t="s">
        <v>130</v>
      </c>
      <c r="K75" s="67" t="s">
        <v>128</v>
      </c>
      <c r="L75" s="68">
        <v>400</v>
      </c>
    </row>
    <row r="76" spans="1:12" s="25" customFormat="1" ht="13.5" x14ac:dyDescent="0.15">
      <c r="A76" s="60"/>
      <c r="B76" s="61" t="str">
        <f t="shared" si="3"/>
        <v/>
      </c>
      <c r="C76" s="61"/>
      <c r="D76" s="62" t="str">
        <f t="shared" si="4"/>
        <v/>
      </c>
      <c r="E76" s="62" t="str">
        <f t="shared" si="5"/>
        <v/>
      </c>
      <c r="F76" s="63"/>
    </row>
    <row r="77" spans="1:12" s="25" customFormat="1" thickBot="1" x14ac:dyDescent="0.2">
      <c r="A77" s="69"/>
      <c r="B77" s="70" t="str">
        <f t="shared" si="3"/>
        <v/>
      </c>
      <c r="C77" s="70"/>
      <c r="D77" s="71" t="str">
        <f t="shared" si="4"/>
        <v/>
      </c>
      <c r="E77" s="71" t="str">
        <f t="shared" si="5"/>
        <v/>
      </c>
      <c r="F77" s="72"/>
    </row>
    <row r="78" spans="1:12" s="25" customFormat="1" ht="17.25" x14ac:dyDescent="0.2">
      <c r="D78" s="73" t="s">
        <v>131</v>
      </c>
      <c r="E78" s="74">
        <f>SUM(E64:E77)</f>
        <v>734950</v>
      </c>
    </row>
    <row r="79" spans="1:12" s="25" customFormat="1" ht="17.25" x14ac:dyDescent="0.2">
      <c r="D79" s="75" t="s">
        <v>64</v>
      </c>
      <c r="E79" s="76">
        <f>E78*5%</f>
        <v>36747.5</v>
      </c>
    </row>
    <row r="80" spans="1:12" s="77" customFormat="1" ht="19.5" thickBot="1" x14ac:dyDescent="0.2">
      <c r="D80" s="78" t="s">
        <v>132</v>
      </c>
      <c r="E80" s="79">
        <f>E78+E79</f>
        <v>771697.5</v>
      </c>
    </row>
  </sheetData>
  <phoneticPr fontId="2"/>
  <dataValidations count="1">
    <dataValidation type="list" allowBlank="1" showInputMessage="1" showErrorMessage="1" sqref="A64:A77" xr:uid="{00000000-0002-0000-0200-000000000000}">
      <formula1>$H$64:$H$75</formula1>
    </dataValidation>
  </dataValidations>
  <pageMargins left="0.75" right="0.75" top="1" bottom="1" header="0.51200000000000001" footer="0.51200000000000001"/>
  <pageSetup paperSize="9" orientation="portrait" horizontalDpi="4294967292" verticalDpi="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K16"/>
  <sheetViews>
    <sheetView showGridLines="0" workbookViewId="0">
      <selection activeCell="F5" sqref="F5"/>
    </sheetView>
  </sheetViews>
  <sheetFormatPr defaultRowHeight="13.5" x14ac:dyDescent="0.15"/>
  <cols>
    <col min="1" max="2" width="6.125" customWidth="1"/>
    <col min="3" max="3" width="8.625" customWidth="1"/>
    <col min="4" max="4" width="14.125" customWidth="1"/>
    <col min="5" max="5" width="8.125" customWidth="1"/>
    <col min="6" max="6" width="6.625" customWidth="1"/>
    <col min="7" max="7" width="8.125" customWidth="1"/>
    <col min="8" max="8" width="2.625" customWidth="1"/>
    <col min="9" max="9" width="8.625" customWidth="1"/>
    <col min="10" max="10" width="14.125" customWidth="1"/>
    <col min="11" max="11" width="8.125" customWidth="1"/>
  </cols>
  <sheetData>
    <row r="2" spans="1:11" ht="14.25" x14ac:dyDescent="0.15">
      <c r="A2" s="153" t="s">
        <v>1</v>
      </c>
      <c r="B2" s="153"/>
      <c r="E2" s="6" t="s">
        <v>30</v>
      </c>
      <c r="F2" s="4"/>
      <c r="G2" s="5"/>
    </row>
    <row r="4" spans="1:11" x14ac:dyDescent="0.15">
      <c r="A4" s="3" t="s">
        <v>2</v>
      </c>
      <c r="B4" s="3" t="s">
        <v>3</v>
      </c>
      <c r="C4" s="3" t="s">
        <v>4</v>
      </c>
      <c r="D4" s="3" t="s">
        <v>5</v>
      </c>
      <c r="E4" s="3" t="s">
        <v>6</v>
      </c>
      <c r="F4" s="3" t="s">
        <v>7</v>
      </c>
      <c r="G4" s="3" t="s">
        <v>0</v>
      </c>
      <c r="I4" s="3" t="s">
        <v>4</v>
      </c>
      <c r="J4" s="3" t="s">
        <v>5</v>
      </c>
      <c r="K4" s="3" t="s">
        <v>6</v>
      </c>
    </row>
    <row r="5" spans="1:11" x14ac:dyDescent="0.15">
      <c r="A5" s="7"/>
      <c r="B5" s="1">
        <v>1001</v>
      </c>
      <c r="C5" s="1" t="s">
        <v>161</v>
      </c>
      <c r="D5" s="1" t="str">
        <f>IF(C5="","",VLOOKUP($C5,$I$5:$K$15,2,1))</f>
        <v>パソコン入門</v>
      </c>
      <c r="E5" s="1">
        <f>IF(D5="","",VLOOKUP($C5,$I$5:$K$15,3,1))</f>
        <v>1500</v>
      </c>
      <c r="F5" s="1">
        <v>10</v>
      </c>
      <c r="G5" s="1">
        <f>IF(F5="","",E5*F5)</f>
        <v>15000</v>
      </c>
      <c r="I5" s="1" t="s">
        <v>8</v>
      </c>
      <c r="J5" s="1" t="s">
        <v>9</v>
      </c>
      <c r="K5" s="2">
        <v>1500</v>
      </c>
    </row>
    <row r="6" spans="1:11" x14ac:dyDescent="0.15">
      <c r="A6" s="7"/>
      <c r="B6" s="1">
        <v>1002</v>
      </c>
      <c r="C6" s="1" t="s">
        <v>160</v>
      </c>
      <c r="D6" s="1" t="str">
        <f t="shared" ref="D6:D16" si="0">IF(C6="","",VLOOKUP($C6,$I$5:$K$15,2,1))</f>
        <v>OSの基礎知識</v>
      </c>
      <c r="E6" s="1">
        <f t="shared" ref="E6:E16" si="1">IF(D6="","",VLOOKUP($C6,$I$5:$K$15,3,1))</f>
        <v>1500</v>
      </c>
      <c r="F6" s="1">
        <v>11</v>
      </c>
      <c r="G6" s="1">
        <f t="shared" ref="G6:G16" si="2">IF(F6="","",E6*F6)</f>
        <v>16500</v>
      </c>
      <c r="I6" s="1" t="s">
        <v>10</v>
      </c>
      <c r="J6" s="1" t="s">
        <v>11</v>
      </c>
      <c r="K6" s="2">
        <v>1500</v>
      </c>
    </row>
    <row r="7" spans="1:11" x14ac:dyDescent="0.15">
      <c r="A7" s="7"/>
      <c r="B7" s="1">
        <v>1003</v>
      </c>
      <c r="C7" s="1" t="s">
        <v>162</v>
      </c>
      <c r="D7" s="1" t="str">
        <f t="shared" si="0"/>
        <v>WORD上級</v>
      </c>
      <c r="E7" s="1">
        <f t="shared" si="1"/>
        <v>2200</v>
      </c>
      <c r="F7" s="1">
        <v>23</v>
      </c>
      <c r="G7" s="1">
        <f t="shared" si="2"/>
        <v>50600</v>
      </c>
      <c r="I7" s="1" t="s">
        <v>12</v>
      </c>
      <c r="J7" s="1" t="s">
        <v>13</v>
      </c>
      <c r="K7" s="2">
        <v>1500</v>
      </c>
    </row>
    <row r="8" spans="1:11" x14ac:dyDescent="0.15">
      <c r="A8" s="7"/>
      <c r="B8" s="1">
        <v>1004</v>
      </c>
      <c r="C8" s="1"/>
      <c r="D8" s="1" t="str">
        <f t="shared" si="0"/>
        <v/>
      </c>
      <c r="E8" s="1" t="str">
        <f t="shared" si="1"/>
        <v/>
      </c>
      <c r="F8" s="1"/>
      <c r="G8" s="1" t="str">
        <f t="shared" si="2"/>
        <v/>
      </c>
      <c r="I8" s="1" t="s">
        <v>14</v>
      </c>
      <c r="J8" s="1" t="s">
        <v>15</v>
      </c>
      <c r="K8" s="2">
        <v>1800</v>
      </c>
    </row>
    <row r="9" spans="1:11" x14ac:dyDescent="0.15">
      <c r="A9" s="7"/>
      <c r="B9" s="1">
        <v>1005</v>
      </c>
      <c r="C9" s="1"/>
      <c r="D9" s="1" t="str">
        <f t="shared" si="0"/>
        <v/>
      </c>
      <c r="E9" s="1" t="str">
        <f t="shared" si="1"/>
        <v/>
      </c>
      <c r="F9" s="1"/>
      <c r="G9" s="1" t="str">
        <f t="shared" si="2"/>
        <v/>
      </c>
      <c r="I9" s="1" t="s">
        <v>16</v>
      </c>
      <c r="J9" s="1" t="s">
        <v>17</v>
      </c>
      <c r="K9" s="2">
        <v>2000</v>
      </c>
    </row>
    <row r="10" spans="1:11" x14ac:dyDescent="0.15">
      <c r="A10" s="7"/>
      <c r="B10" s="1">
        <v>1006</v>
      </c>
      <c r="C10" s="1"/>
      <c r="D10" s="1" t="str">
        <f t="shared" si="0"/>
        <v/>
      </c>
      <c r="E10" s="1" t="str">
        <f t="shared" si="1"/>
        <v/>
      </c>
      <c r="F10" s="1"/>
      <c r="G10" s="1" t="str">
        <f t="shared" si="2"/>
        <v/>
      </c>
      <c r="I10" s="1" t="s">
        <v>18</v>
      </c>
      <c r="J10" s="1" t="s">
        <v>19</v>
      </c>
      <c r="K10" s="2">
        <v>1500</v>
      </c>
    </row>
    <row r="11" spans="1:11" x14ac:dyDescent="0.15">
      <c r="A11" s="7"/>
      <c r="B11" s="1">
        <v>1007</v>
      </c>
      <c r="C11" s="1"/>
      <c r="D11" s="1" t="str">
        <f t="shared" si="0"/>
        <v/>
      </c>
      <c r="E11" s="1" t="str">
        <f t="shared" si="1"/>
        <v/>
      </c>
      <c r="F11" s="1"/>
      <c r="G11" s="1" t="str">
        <f t="shared" si="2"/>
        <v/>
      </c>
      <c r="I11" s="1" t="s">
        <v>20</v>
      </c>
      <c r="J11" s="1" t="s">
        <v>21</v>
      </c>
      <c r="K11" s="2">
        <v>2000</v>
      </c>
    </row>
    <row r="12" spans="1:11" x14ac:dyDescent="0.15">
      <c r="A12" s="7"/>
      <c r="B12" s="1">
        <v>1008</v>
      </c>
      <c r="C12" s="1"/>
      <c r="D12" s="1" t="str">
        <f t="shared" si="0"/>
        <v/>
      </c>
      <c r="E12" s="1" t="str">
        <f t="shared" si="1"/>
        <v/>
      </c>
      <c r="F12" s="1"/>
      <c r="G12" s="1" t="str">
        <f t="shared" si="2"/>
        <v/>
      </c>
      <c r="I12" s="1" t="s">
        <v>22</v>
      </c>
      <c r="J12" s="1" t="s">
        <v>23</v>
      </c>
      <c r="K12" s="2">
        <v>2200</v>
      </c>
    </row>
    <row r="13" spans="1:11" x14ac:dyDescent="0.15">
      <c r="A13" s="7"/>
      <c r="B13" s="1">
        <v>1009</v>
      </c>
      <c r="C13" s="1"/>
      <c r="D13" s="1" t="str">
        <f t="shared" si="0"/>
        <v/>
      </c>
      <c r="E13" s="1" t="str">
        <f t="shared" si="1"/>
        <v/>
      </c>
      <c r="F13" s="1"/>
      <c r="G13" s="1" t="str">
        <f t="shared" si="2"/>
        <v/>
      </c>
      <c r="I13" s="1" t="s">
        <v>24</v>
      </c>
      <c r="J13" s="1" t="s">
        <v>25</v>
      </c>
      <c r="K13" s="2">
        <v>1800</v>
      </c>
    </row>
    <row r="14" spans="1:11" x14ac:dyDescent="0.15">
      <c r="A14" s="7"/>
      <c r="B14" s="1">
        <v>1010</v>
      </c>
      <c r="C14" s="1"/>
      <c r="D14" s="1" t="str">
        <f t="shared" si="0"/>
        <v/>
      </c>
      <c r="E14" s="1" t="str">
        <f t="shared" si="1"/>
        <v/>
      </c>
      <c r="F14" s="1"/>
      <c r="G14" s="1" t="str">
        <f t="shared" si="2"/>
        <v/>
      </c>
      <c r="I14" s="1" t="s">
        <v>26</v>
      </c>
      <c r="J14" s="1" t="s">
        <v>27</v>
      </c>
      <c r="K14" s="2">
        <v>2500</v>
      </c>
    </row>
    <row r="15" spans="1:11" x14ac:dyDescent="0.15">
      <c r="A15" s="7"/>
      <c r="B15" s="1">
        <v>1011</v>
      </c>
      <c r="C15" s="1"/>
      <c r="D15" s="1" t="str">
        <f t="shared" si="0"/>
        <v/>
      </c>
      <c r="E15" s="1" t="str">
        <f t="shared" si="1"/>
        <v/>
      </c>
      <c r="F15" s="1"/>
      <c r="G15" s="1" t="str">
        <f t="shared" si="2"/>
        <v/>
      </c>
      <c r="I15" s="1" t="s">
        <v>28</v>
      </c>
      <c r="J15" s="1" t="s">
        <v>29</v>
      </c>
      <c r="K15" s="2">
        <v>2500</v>
      </c>
    </row>
    <row r="16" spans="1:11" x14ac:dyDescent="0.15">
      <c r="A16" s="7"/>
      <c r="B16" s="1">
        <v>1012</v>
      </c>
      <c r="C16" s="1"/>
      <c r="D16" s="1" t="str">
        <f t="shared" si="0"/>
        <v/>
      </c>
      <c r="E16" s="1" t="str">
        <f t="shared" si="1"/>
        <v/>
      </c>
      <c r="F16" s="1"/>
      <c r="G16" s="1" t="str">
        <f t="shared" si="2"/>
        <v/>
      </c>
    </row>
  </sheetData>
  <mergeCells count="1">
    <mergeCell ref="A2:B2"/>
  </mergeCells>
  <phoneticPr fontId="2"/>
  <pageMargins left="0.75" right="0.75" top="1" bottom="1" header="0.51200000000000001" footer="0.51200000000000001"/>
  <pageSetup paperSize="9" orientation="portrait" horizontalDpi="4294967292" verticalDpi="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O106"/>
  <sheetViews>
    <sheetView showGridLines="0" workbookViewId="0">
      <selection sqref="A1:B1"/>
    </sheetView>
  </sheetViews>
  <sheetFormatPr defaultRowHeight="13.5" x14ac:dyDescent="0.15"/>
  <cols>
    <col min="1" max="1" width="21.375" bestFit="1" customWidth="1"/>
    <col min="2" max="5" width="10" customWidth="1"/>
  </cols>
  <sheetData>
    <row r="1" spans="1:5" ht="14.25" x14ac:dyDescent="0.15">
      <c r="A1" s="154" t="s">
        <v>179</v>
      </c>
      <c r="B1" s="154"/>
      <c r="D1" s="80" t="s">
        <v>133</v>
      </c>
      <c r="E1" s="81" t="s">
        <v>174</v>
      </c>
    </row>
    <row r="2" spans="1:5" x14ac:dyDescent="0.15">
      <c r="D2" s="80" t="s">
        <v>134</v>
      </c>
      <c r="E2" s="82" t="s">
        <v>175</v>
      </c>
    </row>
    <row r="3" spans="1:5" ht="14.25" thickBot="1" x14ac:dyDescent="0.2">
      <c r="D3" s="80" t="s">
        <v>135</v>
      </c>
      <c r="E3" s="82">
        <v>42854</v>
      </c>
    </row>
    <row r="4" spans="1:5" ht="14.25" thickBot="1" x14ac:dyDescent="0.2">
      <c r="D4" s="80" t="s">
        <v>136</v>
      </c>
      <c r="E4" s="95">
        <v>42860</v>
      </c>
    </row>
    <row r="5" spans="1:5" ht="14.25" thickBot="1" x14ac:dyDescent="0.2"/>
    <row r="6" spans="1:5" ht="14.25" thickBot="1" x14ac:dyDescent="0.2">
      <c r="A6" s="83" t="s">
        <v>137</v>
      </c>
      <c r="B6" s="84" t="s">
        <v>176</v>
      </c>
      <c r="C6" s="84" t="s">
        <v>177</v>
      </c>
      <c r="D6" s="84" t="s">
        <v>178</v>
      </c>
      <c r="E6" s="85" t="s">
        <v>132</v>
      </c>
    </row>
    <row r="7" spans="1:5" ht="14.25" thickTop="1" x14ac:dyDescent="0.15">
      <c r="A7" s="86" t="s">
        <v>138</v>
      </c>
      <c r="B7" s="87">
        <v>168.23076923076925</v>
      </c>
      <c r="C7" s="87">
        <v>139.73538461538462</v>
      </c>
      <c r="D7" s="87">
        <v>168.64615384615385</v>
      </c>
      <c r="E7" s="88">
        <f t="shared" ref="E7:E12" si="0">SUM(B7:D7)</f>
        <v>476.6123076923077</v>
      </c>
    </row>
    <row r="8" spans="1:5" x14ac:dyDescent="0.15">
      <c r="A8" s="89" t="s">
        <v>139</v>
      </c>
      <c r="B8" s="90">
        <v>84.738461538461536</v>
      </c>
      <c r="C8" s="90">
        <v>92.630769230769246</v>
      </c>
      <c r="D8" s="90">
        <v>117.30461538461539</v>
      </c>
      <c r="E8" s="91">
        <f t="shared" si="0"/>
        <v>294.67384615384617</v>
      </c>
    </row>
    <row r="9" spans="1:5" x14ac:dyDescent="0.15">
      <c r="A9" s="89" t="s">
        <v>140</v>
      </c>
      <c r="B9" s="90">
        <v>118.38461538461539</v>
      </c>
      <c r="C9" s="90">
        <v>112.56923076923078</v>
      </c>
      <c r="D9" s="90">
        <v>136.49538461538461</v>
      </c>
      <c r="E9" s="91">
        <f t="shared" si="0"/>
        <v>367.44923076923078</v>
      </c>
    </row>
    <row r="10" spans="1:5" x14ac:dyDescent="0.15">
      <c r="A10" s="89" t="s">
        <v>141</v>
      </c>
      <c r="B10" s="90">
        <v>86.483076923076936</v>
      </c>
      <c r="C10" s="90">
        <v>102.10153846153848</v>
      </c>
      <c r="D10" s="90">
        <v>111.32307692307694</v>
      </c>
      <c r="E10" s="91">
        <f t="shared" si="0"/>
        <v>299.90769230769234</v>
      </c>
    </row>
    <row r="11" spans="1:5" x14ac:dyDescent="0.15">
      <c r="A11" s="89" t="s">
        <v>142</v>
      </c>
      <c r="B11" s="90">
        <v>66.046153846153842</v>
      </c>
      <c r="C11" s="90">
        <v>57.572307692307696</v>
      </c>
      <c r="D11" s="90">
        <v>70.03384615384617</v>
      </c>
      <c r="E11" s="91">
        <f t="shared" si="0"/>
        <v>193.65230769230772</v>
      </c>
    </row>
    <row r="12" spans="1:5" ht="14.25" thickBot="1" x14ac:dyDescent="0.2">
      <c r="A12" s="92" t="s">
        <v>143</v>
      </c>
      <c r="B12" s="93">
        <v>84.987692307692313</v>
      </c>
      <c r="C12" s="93">
        <v>85.735384615384618</v>
      </c>
      <c r="D12" s="93">
        <v>94.209230769230771</v>
      </c>
      <c r="E12" s="94">
        <f t="shared" si="0"/>
        <v>264.93230769230769</v>
      </c>
    </row>
    <row r="56" spans="1:5" ht="14.25" x14ac:dyDescent="0.15">
      <c r="A56" s="154"/>
      <c r="B56" s="154"/>
    </row>
    <row r="57" spans="1:5" ht="14.25" x14ac:dyDescent="0.15">
      <c r="A57" s="154" t="s">
        <v>179</v>
      </c>
      <c r="B57" s="154"/>
      <c r="D57" s="80" t="s">
        <v>133</v>
      </c>
      <c r="E57" s="81" t="s">
        <v>174</v>
      </c>
    </row>
    <row r="58" spans="1:5" x14ac:dyDescent="0.15">
      <c r="D58" s="80" t="s">
        <v>134</v>
      </c>
      <c r="E58" s="82" t="s">
        <v>175</v>
      </c>
    </row>
    <row r="59" spans="1:5" ht="14.25" thickBot="1" x14ac:dyDescent="0.2">
      <c r="D59" s="80" t="s">
        <v>135</v>
      </c>
      <c r="E59" s="82">
        <v>42854</v>
      </c>
    </row>
    <row r="60" spans="1:5" ht="14.25" thickBot="1" x14ac:dyDescent="0.2">
      <c r="D60" s="80" t="s">
        <v>136</v>
      </c>
      <c r="E60" s="95">
        <v>42856</v>
      </c>
    </row>
    <row r="61" spans="1:5" ht="14.25" thickBot="1" x14ac:dyDescent="0.2"/>
    <row r="62" spans="1:5" ht="14.25" thickBot="1" x14ac:dyDescent="0.2">
      <c r="A62" s="83" t="s">
        <v>137</v>
      </c>
      <c r="B62" s="84" t="s">
        <v>176</v>
      </c>
      <c r="C62" s="84" t="s">
        <v>177</v>
      </c>
      <c r="D62" s="84" t="s">
        <v>178</v>
      </c>
      <c r="E62" s="85" t="s">
        <v>132</v>
      </c>
    </row>
    <row r="63" spans="1:5" ht="14.25" thickTop="1" x14ac:dyDescent="0.15">
      <c r="A63" s="86" t="s">
        <v>138</v>
      </c>
      <c r="B63" s="87">
        <v>168.23076923076925</v>
      </c>
      <c r="C63" s="87">
        <v>139.73538461538462</v>
      </c>
      <c r="D63" s="87">
        <v>168.64615384615385</v>
      </c>
      <c r="E63" s="88">
        <f t="shared" ref="E63:E68" si="1">SUM(B63:D63)</f>
        <v>476.6123076923077</v>
      </c>
    </row>
    <row r="64" spans="1:5" x14ac:dyDescent="0.15">
      <c r="A64" s="89" t="s">
        <v>139</v>
      </c>
      <c r="B64" s="90">
        <v>84.738461538461536</v>
      </c>
      <c r="C64" s="90">
        <v>92.630769230769246</v>
      </c>
      <c r="D64" s="90">
        <v>117.30461538461539</v>
      </c>
      <c r="E64" s="91">
        <f t="shared" si="1"/>
        <v>294.67384615384617</v>
      </c>
    </row>
    <row r="65" spans="1:5" x14ac:dyDescent="0.15">
      <c r="A65" s="89" t="s">
        <v>140</v>
      </c>
      <c r="B65" s="90">
        <v>118.38461538461539</v>
      </c>
      <c r="C65" s="90">
        <v>112.56923076923078</v>
      </c>
      <c r="D65" s="90">
        <v>136.49538461538461</v>
      </c>
      <c r="E65" s="91">
        <f t="shared" si="1"/>
        <v>367.44923076923078</v>
      </c>
    </row>
    <row r="66" spans="1:5" x14ac:dyDescent="0.15">
      <c r="A66" s="89" t="s">
        <v>141</v>
      </c>
      <c r="B66" s="90">
        <v>86.483076923076936</v>
      </c>
      <c r="C66" s="90">
        <v>102.10153846153848</v>
      </c>
      <c r="D66" s="90">
        <v>111.32307692307694</v>
      </c>
      <c r="E66" s="91">
        <f t="shared" si="1"/>
        <v>299.90769230769234</v>
      </c>
    </row>
    <row r="67" spans="1:5" x14ac:dyDescent="0.15">
      <c r="A67" s="89" t="s">
        <v>142</v>
      </c>
      <c r="B67" s="90">
        <v>66.046153846153842</v>
      </c>
      <c r="C67" s="90">
        <v>57.572307692307696</v>
      </c>
      <c r="D67" s="90">
        <v>70.03384615384617</v>
      </c>
      <c r="E67" s="91">
        <f t="shared" si="1"/>
        <v>193.65230769230772</v>
      </c>
    </row>
    <row r="68" spans="1:5" ht="14.25" thickBot="1" x14ac:dyDescent="0.2">
      <c r="A68" s="92" t="s">
        <v>143</v>
      </c>
      <c r="B68" s="93">
        <v>84.987692307692313</v>
      </c>
      <c r="C68" s="93">
        <v>85.735384615384618</v>
      </c>
      <c r="D68" s="93">
        <v>94.209230769230771</v>
      </c>
      <c r="E68" s="94">
        <f t="shared" si="1"/>
        <v>264.93230769230769</v>
      </c>
    </row>
    <row r="72" spans="1:5" ht="14.25" x14ac:dyDescent="0.15">
      <c r="A72" s="154"/>
      <c r="B72" s="154"/>
    </row>
    <row r="83" spans="2:15" x14ac:dyDescent="0.15">
      <c r="B83" t="s">
        <v>144</v>
      </c>
      <c r="H83" t="s">
        <v>145</v>
      </c>
      <c r="O83" t="s">
        <v>146</v>
      </c>
    </row>
    <row r="84" spans="2:15" x14ac:dyDescent="0.15">
      <c r="B84" t="s">
        <v>147</v>
      </c>
    </row>
    <row r="106" spans="15:15" x14ac:dyDescent="0.15">
      <c r="O106" t="s">
        <v>148</v>
      </c>
    </row>
  </sheetData>
  <mergeCells count="4">
    <mergeCell ref="A72:B72"/>
    <mergeCell ref="A1:B1"/>
    <mergeCell ref="A56:B56"/>
    <mergeCell ref="A57:B57"/>
  </mergeCells>
  <phoneticPr fontId="2"/>
  <dataValidations count="2">
    <dataValidation imeMode="off" operator="greaterThanOrEqual" allowBlank="1" sqref="E4" xr:uid="{00000000-0002-0000-0400-000000000000}"/>
    <dataValidation type="date" errorStyle="information" operator="greaterThanOrEqual" allowBlank="1" showInputMessage="1" showErrorMessage="1" sqref="E60" xr:uid="{00000000-0002-0000-0400-000001000000}">
      <formula1>E59+3</formula1>
    </dataValidation>
  </dataValidations>
  <pageMargins left="0.75" right="0.75" top="1" bottom="1" header="0.51200000000000001" footer="0.51200000000000001"/>
  <pageSetup paperSize="9" orientation="portrait" horizontalDpi="400" verticalDpi="4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G40"/>
  <sheetViews>
    <sheetView showGridLines="0" workbookViewId="0">
      <selection activeCell="D9" sqref="D9"/>
    </sheetView>
  </sheetViews>
  <sheetFormatPr defaultRowHeight="13.5" x14ac:dyDescent="0.15"/>
  <cols>
    <col min="1" max="1" width="3.25" customWidth="1"/>
    <col min="5" max="5" width="2.125" customWidth="1"/>
  </cols>
  <sheetData>
    <row r="1" spans="2:7" ht="63" customHeight="1" x14ac:dyDescent="0.15"/>
    <row r="8" spans="2:7" ht="14.25" thickBot="1" x14ac:dyDescent="0.2">
      <c r="B8" t="s">
        <v>204</v>
      </c>
      <c r="C8" t="s">
        <v>205</v>
      </c>
      <c r="D8" t="s">
        <v>206</v>
      </c>
    </row>
    <row r="9" spans="2:7" ht="19.5" thickBot="1" x14ac:dyDescent="0.25">
      <c r="B9" s="110">
        <v>2014</v>
      </c>
      <c r="C9" s="110">
        <v>11</v>
      </c>
      <c r="D9" s="110">
        <v>31</v>
      </c>
      <c r="F9" t="s">
        <v>207</v>
      </c>
      <c r="G9" t="s">
        <v>208</v>
      </c>
    </row>
    <row r="10" spans="2:7" x14ac:dyDescent="0.15">
      <c r="F10" s="111">
        <v>2014</v>
      </c>
      <c r="G10" s="1">
        <v>1</v>
      </c>
    </row>
    <row r="11" spans="2:7" x14ac:dyDescent="0.15">
      <c r="F11" s="111">
        <f>F10+1</f>
        <v>2015</v>
      </c>
      <c r="G11" s="1">
        <f>G10+1</f>
        <v>2</v>
      </c>
    </row>
    <row r="12" spans="2:7" x14ac:dyDescent="0.15">
      <c r="F12" s="111">
        <f>F11+1</f>
        <v>2016</v>
      </c>
      <c r="G12" s="1">
        <f t="shared" ref="G12:G40" si="0">G11+1</f>
        <v>3</v>
      </c>
    </row>
    <row r="13" spans="2:7" x14ac:dyDescent="0.15">
      <c r="F13" s="111">
        <f>F12+1</f>
        <v>2017</v>
      </c>
      <c r="G13" s="1">
        <f t="shared" si="0"/>
        <v>4</v>
      </c>
    </row>
    <row r="14" spans="2:7" x14ac:dyDescent="0.15">
      <c r="F14" s="111">
        <f>F13+1</f>
        <v>2018</v>
      </c>
      <c r="G14" s="1">
        <f t="shared" si="0"/>
        <v>5</v>
      </c>
    </row>
    <row r="15" spans="2:7" x14ac:dyDescent="0.15">
      <c r="F15" s="111">
        <f>F14+1</f>
        <v>2019</v>
      </c>
      <c r="G15" s="1">
        <f t="shared" si="0"/>
        <v>6</v>
      </c>
    </row>
    <row r="16" spans="2:7" x14ac:dyDescent="0.15">
      <c r="F16" s="111">
        <f>F15+1</f>
        <v>2020</v>
      </c>
      <c r="G16" s="1">
        <f t="shared" si="0"/>
        <v>7</v>
      </c>
    </row>
    <row r="17" spans="7:7" x14ac:dyDescent="0.15">
      <c r="G17" s="1">
        <f t="shared" si="0"/>
        <v>8</v>
      </c>
    </row>
    <row r="18" spans="7:7" x14ac:dyDescent="0.15">
      <c r="G18" s="1">
        <f t="shared" si="0"/>
        <v>9</v>
      </c>
    </row>
    <row r="19" spans="7:7" x14ac:dyDescent="0.15">
      <c r="G19" s="1">
        <f t="shared" si="0"/>
        <v>10</v>
      </c>
    </row>
    <row r="20" spans="7:7" x14ac:dyDescent="0.15">
      <c r="G20" s="1">
        <f t="shared" si="0"/>
        <v>11</v>
      </c>
    </row>
    <row r="21" spans="7:7" x14ac:dyDescent="0.15">
      <c r="G21" s="1">
        <f t="shared" si="0"/>
        <v>12</v>
      </c>
    </row>
    <row r="22" spans="7:7" x14ac:dyDescent="0.15">
      <c r="G22" s="1">
        <f t="shared" si="0"/>
        <v>13</v>
      </c>
    </row>
    <row r="23" spans="7:7" x14ac:dyDescent="0.15">
      <c r="G23" s="1">
        <f t="shared" si="0"/>
        <v>14</v>
      </c>
    </row>
    <row r="24" spans="7:7" x14ac:dyDescent="0.15">
      <c r="G24" s="1">
        <f t="shared" si="0"/>
        <v>15</v>
      </c>
    </row>
    <row r="25" spans="7:7" x14ac:dyDescent="0.15">
      <c r="G25" s="1">
        <f t="shared" si="0"/>
        <v>16</v>
      </c>
    </row>
    <row r="26" spans="7:7" x14ac:dyDescent="0.15">
      <c r="G26" s="1">
        <f t="shared" si="0"/>
        <v>17</v>
      </c>
    </row>
    <row r="27" spans="7:7" x14ac:dyDescent="0.15">
      <c r="G27" s="1">
        <f t="shared" si="0"/>
        <v>18</v>
      </c>
    </row>
    <row r="28" spans="7:7" x14ac:dyDescent="0.15">
      <c r="G28" s="1">
        <f t="shared" si="0"/>
        <v>19</v>
      </c>
    </row>
    <row r="29" spans="7:7" x14ac:dyDescent="0.15">
      <c r="G29" s="1">
        <f t="shared" si="0"/>
        <v>20</v>
      </c>
    </row>
    <row r="30" spans="7:7" x14ac:dyDescent="0.15">
      <c r="G30" s="1">
        <f t="shared" si="0"/>
        <v>21</v>
      </c>
    </row>
    <row r="31" spans="7:7" x14ac:dyDescent="0.15">
      <c r="G31" s="1">
        <f t="shared" si="0"/>
        <v>22</v>
      </c>
    </row>
    <row r="32" spans="7:7" x14ac:dyDescent="0.15">
      <c r="G32" s="1">
        <f t="shared" si="0"/>
        <v>23</v>
      </c>
    </row>
    <row r="33" spans="7:7" x14ac:dyDescent="0.15">
      <c r="G33" s="1">
        <f t="shared" si="0"/>
        <v>24</v>
      </c>
    </row>
    <row r="34" spans="7:7" x14ac:dyDescent="0.15">
      <c r="G34" s="1">
        <f>G33+1</f>
        <v>25</v>
      </c>
    </row>
    <row r="35" spans="7:7" x14ac:dyDescent="0.15">
      <c r="G35" s="1">
        <f t="shared" si="0"/>
        <v>26</v>
      </c>
    </row>
    <row r="36" spans="7:7" x14ac:dyDescent="0.15">
      <c r="G36" s="1">
        <f t="shared" si="0"/>
        <v>27</v>
      </c>
    </row>
    <row r="37" spans="7:7" x14ac:dyDescent="0.15">
      <c r="G37" s="1">
        <f t="shared" si="0"/>
        <v>28</v>
      </c>
    </row>
    <row r="38" spans="7:7" x14ac:dyDescent="0.15">
      <c r="G38" s="1">
        <f t="shared" si="0"/>
        <v>29</v>
      </c>
    </row>
    <row r="39" spans="7:7" x14ac:dyDescent="0.15">
      <c r="G39" s="1">
        <f t="shared" si="0"/>
        <v>30</v>
      </c>
    </row>
    <row r="40" spans="7:7" x14ac:dyDescent="0.15">
      <c r="G40" s="1">
        <f t="shared" si="0"/>
        <v>31</v>
      </c>
    </row>
  </sheetData>
  <phoneticPr fontId="2"/>
  <dataValidations count="3">
    <dataValidation imeMode="off" allowBlank="1" showInputMessage="1" showErrorMessage="1" sqref="D9" xr:uid="{00000000-0002-0000-0500-000000000000}"/>
    <dataValidation type="list" imeMode="off" allowBlank="1" showInputMessage="1" showErrorMessage="1" sqref="B9" xr:uid="{00000000-0002-0000-0500-000001000000}">
      <formula1>年リスト</formula1>
    </dataValidation>
    <dataValidation type="list" imeMode="off" allowBlank="1" showInputMessage="1" showErrorMessage="1" sqref="C9" xr:uid="{00000000-0002-0000-0500-000002000000}">
      <formula1>OFFSET(連番,,,12)</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15</vt:i4>
      </vt:variant>
    </vt:vector>
  </HeadingPairs>
  <TitlesOfParts>
    <vt:vector size="21" baseType="lpstr">
      <vt:lpstr>序文</vt:lpstr>
      <vt:lpstr>問１</vt:lpstr>
      <vt:lpstr>問２</vt:lpstr>
      <vt:lpstr>問３</vt:lpstr>
      <vt:lpstr>問４</vt:lpstr>
      <vt:lpstr>問５</vt:lpstr>
      <vt:lpstr>IN_1</vt:lpstr>
      <vt:lpstr>IN_2</vt:lpstr>
      <vt:lpstr>IN_3</vt:lpstr>
      <vt:lpstr>IN_4_1</vt:lpstr>
      <vt:lpstr>IN_4_2</vt:lpstr>
      <vt:lpstr>IN_4_3</vt:lpstr>
      <vt:lpstr>IN_5</vt:lpstr>
      <vt:lpstr>IN_6</vt:lpstr>
      <vt:lpstr>月</vt:lpstr>
      <vt:lpstr>商品台帳２</vt:lpstr>
      <vt:lpstr>日</vt:lpstr>
      <vt:lpstr>年</vt:lpstr>
      <vt:lpstr>年リスト</vt:lpstr>
      <vt:lpstr>問４解答</vt:lpstr>
      <vt:lpstr>連番</vt:lpstr>
    </vt:vector>
  </TitlesOfParts>
  <Manager>エムティ･ソフト</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入力規則</dc:title>
  <dc:subject>入力規則</dc:subject>
  <dc:creator>エムティ･ソフト</dc:creator>
  <cp:lastModifiedBy>hakata</cp:lastModifiedBy>
  <dcterms:created xsi:type="dcterms:W3CDTF">1999-08-01T02:27:29Z</dcterms:created>
  <dcterms:modified xsi:type="dcterms:W3CDTF">2020-09-17T20:01:28Z</dcterms:modified>
</cp:coreProperties>
</file>