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uest\Documents\kyozai\excel_low\050_func\35_func\"/>
    </mc:Choice>
  </mc:AlternateContent>
  <bookViews>
    <workbookView xWindow="90" yWindow="60" windowWidth="12120" windowHeight="6900"/>
  </bookViews>
  <sheets>
    <sheet name="問1" sheetId="37" r:id="rId1"/>
    <sheet name="問7-A" sheetId="40" state="hidden" r:id="rId2"/>
    <sheet name="問2" sheetId="35" r:id="rId3"/>
    <sheet name="問3" sheetId="38" r:id="rId4"/>
    <sheet name="問4" sheetId="39" r:id="rId5"/>
    <sheet name="問5" sheetId="36" r:id="rId6"/>
  </sheets>
  <definedNames>
    <definedName name="_xlnm.Print_Area" localSheetId="0">問1!$A$1:$M$55</definedName>
    <definedName name="_xlnm.Print_Area" localSheetId="5">問5!$A$1:$H$61</definedName>
    <definedName name="_xlnm.Print_Area" localSheetId="1">'問7-A'!$A$1:$M$55</definedName>
    <definedName name="合計２">#REF!</definedName>
    <definedName name="筆記２">#REF!</definedName>
    <definedName name="論文２">#REF!</definedName>
  </definedNames>
  <calcPr calcId="152511"/>
</workbook>
</file>

<file path=xl/calcChain.xml><?xml version="1.0" encoding="utf-8"?>
<calcChain xmlns="http://schemas.openxmlformats.org/spreadsheetml/2006/main">
  <c r="A38" i="37" l="1"/>
  <c r="B40" i="37" s="1"/>
  <c r="A1" i="40"/>
  <c r="B3" i="40" s="1"/>
  <c r="A39" i="40"/>
  <c r="E50" i="39"/>
  <c r="E43" i="39"/>
  <c r="E46" i="39" s="1"/>
  <c r="E44" i="39"/>
  <c r="E45" i="39"/>
  <c r="E4" i="39"/>
  <c r="E7" i="39" s="1"/>
  <c r="E5" i="39"/>
  <c r="E6" i="39"/>
  <c r="E80" i="36"/>
  <c r="E73" i="36"/>
  <c r="E74" i="36"/>
  <c r="E75" i="36"/>
  <c r="E76" i="36" s="1"/>
  <c r="E43" i="36"/>
  <c r="E44" i="36"/>
  <c r="E45" i="36"/>
  <c r="E46" i="36" s="1"/>
  <c r="E4" i="36"/>
  <c r="E5" i="36"/>
  <c r="E6" i="36"/>
  <c r="E7" i="36" s="1"/>
  <c r="E79" i="35"/>
  <c r="D79" i="35"/>
  <c r="E80" i="35"/>
  <c r="D80" i="35"/>
  <c r="E77" i="35"/>
  <c r="D77" i="35"/>
  <c r="E78" i="35"/>
  <c r="D78" i="35"/>
  <c r="E72" i="35"/>
  <c r="D72" i="35"/>
  <c r="E76" i="35"/>
  <c r="D76" i="35"/>
  <c r="E68" i="35"/>
  <c r="D68" i="35"/>
  <c r="E63" i="35"/>
  <c r="D63" i="35"/>
  <c r="E64" i="35"/>
  <c r="D64" i="35"/>
  <c r="E61" i="35"/>
  <c r="D61" i="35"/>
  <c r="E69" i="35"/>
  <c r="D69" i="35"/>
  <c r="E62" i="35"/>
  <c r="D62" i="35"/>
  <c r="E75" i="35"/>
  <c r="D75" i="35"/>
  <c r="E71" i="35"/>
  <c r="D71" i="35"/>
  <c r="E81" i="35"/>
  <c r="D81" i="35"/>
  <c r="E70" i="35"/>
  <c r="D70" i="35"/>
  <c r="E73" i="35"/>
  <c r="D73" i="35"/>
  <c r="E66" i="35"/>
  <c r="D66" i="35"/>
  <c r="E83" i="35"/>
  <c r="D83" i="35"/>
  <c r="E65" i="35"/>
  <c r="D65" i="35"/>
  <c r="E67" i="35"/>
  <c r="D67" i="35"/>
  <c r="E82" i="35"/>
  <c r="D82" i="35"/>
  <c r="E74" i="35"/>
  <c r="D74" i="35"/>
  <c r="E42" i="38"/>
  <c r="E52" i="38" s="1"/>
  <c r="H44" i="38" s="1"/>
  <c r="E43" i="38"/>
  <c r="E44" i="38"/>
  <c r="E45" i="38"/>
  <c r="E46" i="38"/>
  <c r="E47" i="38"/>
  <c r="E48" i="38"/>
  <c r="E49" i="38"/>
  <c r="E50" i="38"/>
  <c r="E51" i="38"/>
  <c r="E5" i="38"/>
  <c r="E15" i="38" s="1"/>
  <c r="E6" i="38"/>
  <c r="E7" i="38"/>
  <c r="E8" i="38"/>
  <c r="E9" i="38"/>
  <c r="E10" i="38"/>
  <c r="E11" i="38"/>
  <c r="E12" i="38"/>
  <c r="E13" i="38"/>
  <c r="E14" i="38"/>
  <c r="E8" i="36" l="1"/>
  <c r="E9" i="36" s="1"/>
  <c r="E78" i="36"/>
  <c r="E77" i="36"/>
  <c r="E8" i="39"/>
  <c r="E9" i="39" s="1"/>
  <c r="E47" i="36"/>
  <c r="E48" i="36" s="1"/>
  <c r="E47" i="39"/>
  <c r="E48" i="39" s="1"/>
</calcChain>
</file>

<file path=xl/sharedStrings.xml><?xml version="1.0" encoding="utf-8"?>
<sst xmlns="http://schemas.openxmlformats.org/spreadsheetml/2006/main" count="171" uniqueCount="61">
  <si>
    <t>氏名</t>
    <rPh sb="0" eb="2">
      <t>シメイ</t>
    </rPh>
    <phoneticPr fontId="3"/>
  </si>
  <si>
    <t>日付</t>
    <rPh sb="0" eb="2">
      <t>ヒヅケ</t>
    </rPh>
    <phoneticPr fontId="3"/>
  </si>
  <si>
    <t>誕生日</t>
    <rPh sb="0" eb="3">
      <t>タンジョウビ</t>
    </rPh>
    <phoneticPr fontId="3"/>
  </si>
  <si>
    <t>池田　隼人　</t>
    <rPh sb="0" eb="2">
      <t>イケダ</t>
    </rPh>
    <rPh sb="3" eb="5">
      <t>ハヤト</t>
    </rPh>
    <phoneticPr fontId="3"/>
  </si>
  <si>
    <t>池田修策</t>
    <rPh sb="0" eb="2">
      <t>イケダ</t>
    </rPh>
    <rPh sb="2" eb="4">
      <t>シュウサク</t>
    </rPh>
    <phoneticPr fontId="3"/>
  </si>
  <si>
    <t>石井　恵</t>
    <rPh sb="0" eb="2">
      <t>イシイ</t>
    </rPh>
    <rPh sb="3" eb="4">
      <t>メグミ</t>
    </rPh>
    <phoneticPr fontId="3"/>
  </si>
  <si>
    <t>石川　朗</t>
    <rPh sb="0" eb="2">
      <t>イシカワ</t>
    </rPh>
    <rPh sb="3" eb="4">
      <t>ホガ</t>
    </rPh>
    <phoneticPr fontId="3"/>
  </si>
  <si>
    <t>石川　律</t>
    <rPh sb="0" eb="2">
      <t>イシカワ</t>
    </rPh>
    <rPh sb="3" eb="4">
      <t>リツ</t>
    </rPh>
    <phoneticPr fontId="3"/>
  </si>
  <si>
    <t>藤　あかね</t>
    <rPh sb="0" eb="1">
      <t>フジ</t>
    </rPh>
    <phoneticPr fontId="3"/>
  </si>
  <si>
    <t>井上　理</t>
    <rPh sb="0" eb="2">
      <t>イノウエ</t>
    </rPh>
    <rPh sb="3" eb="4">
      <t>リ</t>
    </rPh>
    <phoneticPr fontId="3"/>
  </si>
  <si>
    <t>岩田　里子</t>
    <rPh sb="0" eb="2">
      <t>イワタ</t>
    </rPh>
    <rPh sb="3" eb="5">
      <t>サトゴ</t>
    </rPh>
    <phoneticPr fontId="3"/>
  </si>
  <si>
    <t>室　小子</t>
    <rPh sb="0" eb="1">
      <t>ムロ</t>
    </rPh>
    <rPh sb="2" eb="3">
      <t>ショウ</t>
    </rPh>
    <rPh sb="3" eb="4">
      <t>コ</t>
    </rPh>
    <phoneticPr fontId="3"/>
  </si>
  <si>
    <t>岩城孝一</t>
    <rPh sb="0" eb="2">
      <t>イワキ</t>
    </rPh>
    <rPh sb="2" eb="4">
      <t>コウイチ</t>
    </rPh>
    <phoneticPr fontId="3"/>
  </si>
  <si>
    <t>上村　光</t>
    <rPh sb="0" eb="2">
      <t>ウエムラ</t>
    </rPh>
    <rPh sb="3" eb="4">
      <t>ヒカリ</t>
    </rPh>
    <phoneticPr fontId="3"/>
  </si>
  <si>
    <t>牛田　有</t>
    <rPh sb="0" eb="2">
      <t>ウシダ</t>
    </rPh>
    <rPh sb="3" eb="4">
      <t>ア</t>
    </rPh>
    <phoneticPr fontId="3"/>
  </si>
  <si>
    <t>遠藤　恵</t>
    <rPh sb="0" eb="2">
      <t>エンドウ</t>
    </rPh>
    <rPh sb="3" eb="4">
      <t>メグミ</t>
    </rPh>
    <phoneticPr fontId="3"/>
  </si>
  <si>
    <t>大澤　加奈</t>
    <rPh sb="0" eb="2">
      <t>オオサワ</t>
    </rPh>
    <rPh sb="3" eb="5">
      <t>カナ</t>
    </rPh>
    <phoneticPr fontId="3"/>
  </si>
  <si>
    <t>大平　一</t>
    <rPh sb="0" eb="2">
      <t>オオヒラ</t>
    </rPh>
    <rPh sb="3" eb="4">
      <t>１</t>
    </rPh>
    <phoneticPr fontId="3"/>
  </si>
  <si>
    <t>尾形　聡</t>
    <rPh sb="0" eb="2">
      <t>オガタ</t>
    </rPh>
    <rPh sb="3" eb="4">
      <t>サトシ</t>
    </rPh>
    <phoneticPr fontId="3"/>
  </si>
  <si>
    <t>岡部　沙知</t>
    <rPh sb="0" eb="2">
      <t>オカベ</t>
    </rPh>
    <rPh sb="3" eb="4">
      <t>サ</t>
    </rPh>
    <rPh sb="4" eb="5">
      <t>チ</t>
    </rPh>
    <phoneticPr fontId="3"/>
  </si>
  <si>
    <t>小澤　美保子</t>
    <rPh sb="0" eb="2">
      <t>オザワ</t>
    </rPh>
    <rPh sb="3" eb="6">
      <t>ミホコ</t>
    </rPh>
    <phoneticPr fontId="3"/>
  </si>
  <si>
    <t>尾上　直子</t>
    <rPh sb="0" eb="1">
      <t>オ</t>
    </rPh>
    <rPh sb="1" eb="2">
      <t>ウエ</t>
    </rPh>
    <rPh sb="3" eb="5">
      <t>ナオコ</t>
    </rPh>
    <phoneticPr fontId="3"/>
  </si>
  <si>
    <t>加藤　舞子</t>
    <rPh sb="0" eb="2">
      <t>カトウ</t>
    </rPh>
    <rPh sb="3" eb="5">
      <t>マイコ</t>
    </rPh>
    <phoneticPr fontId="3"/>
  </si>
  <si>
    <t>加藤　理恵子</t>
    <rPh sb="0" eb="2">
      <t>カトウ</t>
    </rPh>
    <rPh sb="3" eb="6">
      <t>リエコ</t>
    </rPh>
    <phoneticPr fontId="3"/>
  </si>
  <si>
    <t>川俣　友紀子</t>
    <rPh sb="0" eb="2">
      <t>カワマタ</t>
    </rPh>
    <rPh sb="3" eb="6">
      <t>ユキコ</t>
    </rPh>
    <phoneticPr fontId="3"/>
  </si>
  <si>
    <t>木代　絵美</t>
    <rPh sb="0" eb="1">
      <t>キ</t>
    </rPh>
    <rPh sb="1" eb="2">
      <t>ダイ</t>
    </rPh>
    <rPh sb="3" eb="5">
      <t>エミ</t>
    </rPh>
    <phoneticPr fontId="3"/>
  </si>
  <si>
    <t>御請求書</t>
    <rPh sb="0" eb="1">
      <t>ゴ</t>
    </rPh>
    <rPh sb="1" eb="4">
      <t>セイキュウショ</t>
    </rPh>
    <phoneticPr fontId="2"/>
  </si>
  <si>
    <t>品番</t>
    <rPh sb="0" eb="2">
      <t>ヒンバン</t>
    </rPh>
    <phoneticPr fontId="2"/>
  </si>
  <si>
    <t>品名</t>
    <rPh sb="0" eb="2">
      <t>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</si>
  <si>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</si>
  <si>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</si>
  <si>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小計</t>
    <rPh sb="0" eb="2">
      <t>ショウケイ</t>
    </rPh>
    <phoneticPr fontId="2"/>
  </si>
  <si>
    <t>机Ａ</t>
    <rPh sb="0" eb="1">
      <t>ツクエ</t>
    </rPh>
    <phoneticPr fontId="2"/>
  </si>
  <si>
    <t>本棚</t>
    <rPh sb="0" eb="2">
      <t>ホンダナ</t>
    </rPh>
    <phoneticPr fontId="2"/>
  </si>
  <si>
    <t>合計</t>
    <rPh sb="0" eb="2">
      <t>ゴウケイ</t>
    </rPh>
    <phoneticPr fontId="2"/>
  </si>
  <si>
    <t>消費税</t>
    <rPh sb="0" eb="3">
      <t>ショウヒゼイ</t>
    </rPh>
    <phoneticPr fontId="2"/>
  </si>
  <si>
    <t>合計金額</t>
    <rPh sb="0" eb="2">
      <t>ゴウケイ</t>
    </rPh>
    <rPh sb="2" eb="4">
      <t>キンガク</t>
    </rPh>
    <phoneticPr fontId="2"/>
  </si>
  <si>
    <t>請求日</t>
    <rPh sb="0" eb="2">
      <t>セイキュウ</t>
    </rPh>
    <rPh sb="2" eb="3">
      <t>ビ</t>
    </rPh>
    <phoneticPr fontId="2"/>
  </si>
  <si>
    <t>支払い期限</t>
    <rPh sb="0" eb="2">
      <t>シハラ</t>
    </rPh>
    <rPh sb="3" eb="5">
      <t>キゲン</t>
    </rPh>
    <phoneticPr fontId="2"/>
  </si>
  <si>
    <t>PD-1</t>
    <phoneticPr fontId="2"/>
  </si>
  <si>
    <t>OC-5</t>
    <phoneticPr fontId="2"/>
  </si>
  <si>
    <t>イス</t>
    <phoneticPr fontId="2"/>
  </si>
  <si>
    <t>BS-1</t>
    <phoneticPr fontId="2"/>
  </si>
  <si>
    <r>
      <t>3：</t>
    </r>
    <r>
      <rPr>
        <b/>
        <sz val="12"/>
        <rFont val="ＭＳ ゴシック"/>
        <family val="3"/>
        <charset val="128"/>
      </rPr>
      <t>=NEXTMONTH(B50,"end")</t>
    </r>
    <phoneticPr fontId="2"/>
  </si>
  <si>
    <r>
      <t>1：</t>
    </r>
    <r>
      <rPr>
        <b/>
        <sz val="12"/>
        <rFont val="ＭＳ ゴシック"/>
        <family val="3"/>
        <charset val="128"/>
      </rPr>
      <t>=DATE(YEAR(B50),MONTH(B50)+2,1)-1</t>
    </r>
    <phoneticPr fontId="2"/>
  </si>
  <si>
    <r>
      <t>2：</t>
    </r>
    <r>
      <rPr>
        <b/>
        <sz val="12"/>
        <rFont val="ＭＳ ゴシック"/>
        <family val="3"/>
        <charset val="128"/>
      </rPr>
      <t>=DATE(YEAR(B50),MONTH(B50)+1,31)</t>
    </r>
    <phoneticPr fontId="2"/>
  </si>
  <si>
    <t>※翌月末までに上記金額をお支払いください</t>
    <rPh sb="1" eb="3">
      <t>ヨクゲツ</t>
    </rPh>
    <rPh sb="3" eb="4">
      <t>マツ</t>
    </rPh>
    <rPh sb="7" eb="9">
      <t>ジョウキ</t>
    </rPh>
    <rPh sb="9" eb="11">
      <t>キンガク</t>
    </rPh>
    <rPh sb="13" eb="15">
      <t>シハラ</t>
    </rPh>
    <phoneticPr fontId="2"/>
  </si>
  <si>
    <t>日です。</t>
    <rPh sb="0" eb="1">
      <t>ニチ</t>
    </rPh>
    <phoneticPr fontId="3"/>
  </si>
  <si>
    <t>今年も残すところ、あと</t>
    <rPh sb="0" eb="2">
      <t>コトシ</t>
    </rPh>
    <rPh sb="3" eb="4">
      <t>ノコ</t>
    </rPh>
    <phoneticPr fontId="3"/>
  </si>
  <si>
    <t>勤務時間管理表</t>
    <rPh sb="0" eb="2">
      <t>キンム</t>
    </rPh>
    <rPh sb="2" eb="4">
      <t>ジカン</t>
    </rPh>
    <rPh sb="4" eb="6">
      <t>カンリ</t>
    </rPh>
    <rPh sb="6" eb="7">
      <t>ヒョウ</t>
    </rPh>
    <phoneticPr fontId="3"/>
  </si>
  <si>
    <t>出勤</t>
    <rPh sb="0" eb="2">
      <t>シュッキン</t>
    </rPh>
    <phoneticPr fontId="3"/>
  </si>
  <si>
    <t>退勤</t>
    <rPh sb="0" eb="2">
      <t>タイキン</t>
    </rPh>
    <phoneticPr fontId="3"/>
  </si>
  <si>
    <t>勤務時間</t>
    <rPh sb="0" eb="2">
      <t>キンム</t>
    </rPh>
    <rPh sb="2" eb="4">
      <t>ジカン</t>
    </rPh>
    <phoneticPr fontId="3"/>
  </si>
  <si>
    <t>給与計算</t>
    <rPh sb="0" eb="2">
      <t>キュウヨ</t>
    </rPh>
    <rPh sb="2" eb="4">
      <t>ケイサン</t>
    </rPh>
    <phoneticPr fontId="3"/>
  </si>
  <si>
    <t>給与額</t>
    <rPh sb="0" eb="3">
      <t>キュウヨガク</t>
    </rPh>
    <phoneticPr fontId="3"/>
  </si>
  <si>
    <t>計</t>
    <rPh sb="0" eb="1">
      <t>ケイ</t>
    </rPh>
    <phoneticPr fontId="3"/>
  </si>
  <si>
    <t>時給</t>
    <rPh sb="0" eb="2">
      <t>ジキュウ</t>
    </rPh>
    <phoneticPr fontId="3"/>
  </si>
  <si>
    <t>※翌月１５日までに上記金額をお支払いください</t>
    <rPh sb="1" eb="3">
      <t>ヨクゲツ</t>
    </rPh>
    <rPh sb="5" eb="6">
      <t>ニチ</t>
    </rPh>
    <rPh sb="9" eb="11">
      <t>ジョウキ</t>
    </rPh>
    <rPh sb="11" eb="13">
      <t>キンガク</t>
    </rPh>
    <rPh sb="15" eb="17">
      <t>シハラ</t>
    </rPh>
    <phoneticPr fontId="2"/>
  </si>
  <si>
    <t>年、今年も残すところ、あと</t>
    <rPh sb="0" eb="1">
      <t>ネン</t>
    </rPh>
    <rPh sb="2" eb="4">
      <t>コトシ</t>
    </rPh>
    <rPh sb="5" eb="6">
      <t>ノコ</t>
    </rPh>
    <phoneticPr fontId="3"/>
  </si>
  <si>
    <t>月</t>
    <rPh sb="0" eb="1">
      <t>ツキ</t>
    </rPh>
    <phoneticPr fontId="2"/>
  </si>
  <si>
    <t>日</t>
    <rPh sb="0" eb="1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</si>
</sst>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¥&quot;#,##0;&quot;¥&quot;\-#,##0"/>
    <numFmt numFmtId="6" formatCode="&quot;¥&quot;#,##0;[Red]&quot;¥&quot;\-#,##0"/>
    <numFmt numFmtId="176" formatCode="0_);[Red]\(0\)"/>
    <numFmt numFmtId="177" formatCode="[h]:mm"/>
  </numFmts>
  <fonts count="15">
    <font>
      <sz val="11"/>
      <name val="明朝"/>
      <family val="1"/>
      <charset val="128"/>
    </font>
    <font>
      <sz val="11"/>
      <name val="明朝"/>
      <family val="1"/>
      <charset val="128"/>
    </font>
    <font>
      <sz val="6"/>
      <name val="明朝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1"/>
      <color indexed="8"/>
      <name val="ＭＳ 明朝"/>
      <family val="1"/>
      <charset val="128"/>
    </font>
    <font>
      <sz val="14"/>
      <name val="System"/>
      <charset val="128"/>
    </font>
    <font>
      <sz val="11"/>
      <name val="ＭＳ 明朝"/>
      <family val="1"/>
      <charset val="128"/>
    </font>
    <font>
      <b/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明朝"/>
      <family val="1"/>
      <charset val="128"/>
    </font>
    <font>
      <sz val="16"/>
      <name val="ＭＳ Ｐゴシック"/>
      <family val="3"/>
      <charset val="128"/>
    </font>
    <font>
      <sz val="18"/>
      <color indexed="1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</borders>
  <cellStyleXfs count="3">
    <xf numFmtId="0" fontId="0" fillId="0" borderId="0"/>
    <xf numFmtId="6" fontId="1" fillId="0" borderId="0" applyFont="0" applyFill="0" applyBorder="0" applyAlignment="0" applyProtection="0"/>
    <xf numFmtId="0" fontId="8" fillId="0" borderId="0"/>
  </cellStyleXfs>
  <cellXfs count="38">
    <xf numFmtId="0" fontId="0" fillId="0" borderId="0" xfId="0"/>
    <xf numFmtId="0" fontId="5" fillId="0" borderId="0" xfId="0" applyFont="1"/>
    <xf numFmtId="0" fontId="5" fillId="2" borderId="1" xfId="0" applyFont="1" applyFill="1" applyBorder="1"/>
    <xf numFmtId="0" fontId="0" fillId="0" borderId="1" xfId="0" applyBorder="1" applyAlignment="1">
      <alignment horizontal="left"/>
    </xf>
    <xf numFmtId="0" fontId="7" fillId="0" borderId="1" xfId="2" applyFont="1" applyFill="1" applyBorder="1" applyAlignment="1" applyProtection="1">
      <alignment horizontal="left" vertical="center" justifyLastLine="1"/>
    </xf>
    <xf numFmtId="0" fontId="9" fillId="0" borderId="1" xfId="0" applyFont="1" applyFill="1" applyBorder="1" applyAlignment="1">
      <alignment horizontal="left"/>
    </xf>
    <xf numFmtId="58" fontId="0" fillId="0" borderId="1" xfId="0" applyNumberFormat="1" applyBorder="1" applyAlignment="1">
      <alignment horizontal="left"/>
    </xf>
    <xf numFmtId="0" fontId="6" fillId="3" borderId="0" xfId="0" applyFont="1" applyFill="1" applyAlignment="1">
      <alignment wrapText="1"/>
    </xf>
    <xf numFmtId="0" fontId="5" fillId="0" borderId="1" xfId="0" applyFont="1" applyBorder="1"/>
    <xf numFmtId="0" fontId="5" fillId="4" borderId="1" xfId="0" applyFont="1" applyFill="1" applyBorder="1"/>
    <xf numFmtId="14" fontId="5" fillId="0" borderId="1" xfId="0" applyNumberFormat="1" applyFont="1" applyBorder="1"/>
    <xf numFmtId="0" fontId="5" fillId="2" borderId="1" xfId="0" applyFont="1" applyFill="1" applyBorder="1" applyAlignment="1">
      <alignment horizontal="center"/>
    </xf>
    <xf numFmtId="5" fontId="5" fillId="0" borderId="1" xfId="0" applyNumberFormat="1" applyFont="1" applyBorder="1"/>
    <xf numFmtId="0" fontId="0" fillId="2" borderId="1" xfId="0" applyFill="1" applyBorder="1"/>
    <xf numFmtId="14" fontId="0" fillId="0" borderId="0" xfId="0" applyNumberFormat="1"/>
    <xf numFmtId="0" fontId="12" fillId="0" borderId="0" xfId="0" applyFont="1"/>
    <xf numFmtId="176" fontId="12" fillId="2" borderId="1" xfId="0" applyNumberFormat="1" applyFont="1" applyFill="1" applyBorder="1"/>
    <xf numFmtId="0" fontId="4" fillId="0" borderId="0" xfId="0" applyFont="1"/>
    <xf numFmtId="0" fontId="4" fillId="5" borderId="1" xfId="0" applyFont="1" applyFill="1" applyBorder="1"/>
    <xf numFmtId="56" fontId="4" fillId="0" borderId="1" xfId="0" applyNumberFormat="1" applyFont="1" applyBorder="1"/>
    <xf numFmtId="20" fontId="4" fillId="0" borderId="1" xfId="0" applyNumberFormat="1" applyFont="1" applyBorder="1"/>
    <xf numFmtId="0" fontId="4" fillId="2" borderId="1" xfId="0" applyFont="1" applyFill="1" applyBorder="1"/>
    <xf numFmtId="6" fontId="4" fillId="0" borderId="1" xfId="1" applyFont="1" applyBorder="1" applyAlignment="1">
      <alignment vertical="center"/>
    </xf>
    <xf numFmtId="56" fontId="4" fillId="0" borderId="0" xfId="0" applyNumberFormat="1" applyFont="1"/>
    <xf numFmtId="177" fontId="4" fillId="0" borderId="1" xfId="0" applyNumberFormat="1" applyFont="1" applyBorder="1"/>
    <xf numFmtId="0" fontId="4" fillId="2" borderId="2" xfId="0" applyFont="1" applyFill="1" applyBorder="1"/>
    <xf numFmtId="6" fontId="4" fillId="0" borderId="3" xfId="1" applyFont="1" applyBorder="1" applyAlignment="1">
      <alignment vertical="center"/>
    </xf>
    <xf numFmtId="6" fontId="4" fillId="0" borderId="4" xfId="1" applyFont="1" applyBorder="1" applyAlignment="1">
      <alignment vertical="center"/>
    </xf>
    <xf numFmtId="14" fontId="5" fillId="0" borderId="4" xfId="0" applyNumberFormat="1" applyFont="1" applyBorder="1"/>
    <xf numFmtId="0" fontId="13" fillId="0" borderId="4" xfId="0" applyFont="1" applyBorder="1"/>
    <xf numFmtId="0" fontId="13" fillId="0" borderId="0" xfId="0" applyFont="1"/>
    <xf numFmtId="0" fontId="14" fillId="2" borderId="4" xfId="0" applyFont="1" applyFill="1" applyBorder="1"/>
    <xf numFmtId="176" fontId="13" fillId="0" borderId="4" xfId="0" applyNumberFormat="1" applyFont="1" applyBorder="1"/>
    <xf numFmtId="176" fontId="14" fillId="2" borderId="4" xfId="0" applyNumberFormat="1" applyFont="1" applyFill="1" applyBorder="1"/>
    <xf numFmtId="0" fontId="0" fillId="0" borderId="0" xfId="0" applyAlignment="1">
      <alignment horizontal="center"/>
    </xf>
    <xf numFmtId="0" fontId="11" fillId="2" borderId="0" xfId="0" applyFont="1" applyFill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</cellXfs>
  <cellStyles count="3">
    <cellStyle name="通貨" xfId="1" builtinId="7"/>
    <cellStyle name="標準" xfId="0" builtinId="0"/>
    <cellStyle name="標準_SEISEKI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7F7F7"/>
      <color rgb="FFFFFFFF"/>
      <color rgb="FFEB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hyperlink" Target="#&#21839;11!A1"/><Relationship Id="rId1" Type="http://schemas.openxmlformats.org/officeDocument/2006/relationships/image" Target="../media/image10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32</xdr:row>
      <xdr:rowOff>123825</xdr:rowOff>
    </xdr:from>
    <xdr:to>
      <xdr:col>10</xdr:col>
      <xdr:colOff>447675</xdr:colOff>
      <xdr:row>39</xdr:row>
      <xdr:rowOff>28575</xdr:rowOff>
    </xdr:to>
    <xdr:sp macro="" textlink="">
      <xdr:nvSpPr>
        <xdr:cNvPr id="34818" name="Text Box 2"/>
        <xdr:cNvSpPr txBox="1">
          <a:spLocks noChangeArrowheads="1"/>
        </xdr:cNvSpPr>
      </xdr:nvSpPr>
      <xdr:spPr bwMode="auto">
        <a:xfrm>
          <a:off x="4114800" y="5838825"/>
          <a:ext cx="4210050" cy="1219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FF00" mc:Ignorable="a14" a14:legacySpreadsheetColorIndex="11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今年の残り日数は、起算する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当日から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12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月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31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日までの日数＋１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、または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翌年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月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日までの日数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ですから、その日付から今日の日付を引くことで求められます。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年も残り日数も日付ではなく数値ですから、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表示形式を数値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にすることをお忘れなく。</a:t>
          </a:r>
        </a:p>
      </xdr:txBody>
    </xdr:sp>
    <xdr:clientData/>
  </xdr:twoCellAnchor>
  <xdr:twoCellAnchor>
    <xdr:from>
      <xdr:col>0</xdr:col>
      <xdr:colOff>104775</xdr:colOff>
      <xdr:row>33</xdr:row>
      <xdr:rowOff>66675</xdr:rowOff>
    </xdr:from>
    <xdr:to>
      <xdr:col>2</xdr:col>
      <xdr:colOff>361950</xdr:colOff>
      <xdr:row>35</xdr:row>
      <xdr:rowOff>142875</xdr:rowOff>
    </xdr:to>
    <xdr:sp macro="" textlink="">
      <xdr:nvSpPr>
        <xdr:cNvPr id="34823" name="AutoShape 7"/>
        <xdr:cNvSpPr>
          <a:spLocks noChangeArrowheads="1"/>
        </xdr:cNvSpPr>
      </xdr:nvSpPr>
      <xdr:spPr bwMode="auto">
        <a:xfrm>
          <a:off x="104775" y="5953125"/>
          <a:ext cx="2447925" cy="419100"/>
        </a:xfrm>
        <a:prstGeom prst="wedgeRoundRectCallout">
          <a:avLst>
            <a:gd name="adj1" fmla="val -21051"/>
            <a:gd name="adj2" fmla="val 106819"/>
            <a:gd name="adj3" fmla="val 16667"/>
          </a:avLst>
        </a:prstGeom>
        <a:solidFill>
          <a:srgbClr val="DDFFDD"/>
        </a:solidFill>
        <a:ln w="952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4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4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YEAR(TODAY())</a:t>
          </a:r>
        </a:p>
      </xdr:txBody>
    </xdr:sp>
    <xdr:clientData/>
  </xdr:twoCellAnchor>
  <xdr:twoCellAnchor>
    <xdr:from>
      <xdr:col>5</xdr:col>
      <xdr:colOff>238125</xdr:colOff>
      <xdr:row>1</xdr:row>
      <xdr:rowOff>66675</xdr:rowOff>
    </xdr:from>
    <xdr:to>
      <xdr:col>10</xdr:col>
      <xdr:colOff>180975</xdr:colOff>
      <xdr:row>6</xdr:row>
      <xdr:rowOff>142875</xdr:rowOff>
    </xdr:to>
    <xdr:grpSp>
      <xdr:nvGrpSpPr>
        <xdr:cNvPr id="34854" name="Group 18"/>
        <xdr:cNvGrpSpPr>
          <a:grpSpLocks/>
        </xdr:cNvGrpSpPr>
      </xdr:nvGrpSpPr>
      <xdr:grpSpPr bwMode="auto">
        <a:xfrm>
          <a:off x="4686300" y="323850"/>
          <a:ext cx="3371850" cy="1076325"/>
          <a:chOff x="418" y="34"/>
          <a:chExt cx="354" cy="113"/>
        </a:xfrm>
      </xdr:grpSpPr>
      <xdr:pic>
        <xdr:nvPicPr>
          <xdr:cNvPr id="34859" name="Picture 16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8" y="34"/>
            <a:ext cx="353" cy="1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mc:AlternateContent xmlns:mc="http://schemas.openxmlformats.org/markup-compatibility/2006" xmlns:a14="http://schemas.microsoft.com/office/drawing/2010/main">
        <mc:Choice Requires="a14">
          <xdr:pic>
            <xdr:nvPicPr>
              <xdr:cNvPr id="34860" name="Picture 17"/>
              <xdr:cNvPicPr>
                <a:picLocks noChangeAspect="1" noChangeArrowheads="1"/>
                <a:extLst>
                  <a:ext uri="{84589F7E-364E-4C9E-8A38-B11213B215E9}">
                    <a14:cameraTool cellRange="'問7-A'!$A$1:$D$3" spid="_x0000_s34871"/>
                  </a:ext>
                </a:extLst>
              </xdr:cNvPicPr>
            </xdr:nvPicPr>
            <xdr:blipFill>
              <a:blip xmlns:r="http://schemas.openxmlformats.org/officeDocument/2006/relationships" r:embed="rId2"/>
              <a:srcRect/>
              <a:stretch>
                <a:fillRect/>
              </a:stretch>
            </xdr:blipFill>
            <xdr:spPr bwMode="auto">
              <a:xfrm>
                <a:off x="450" y="51"/>
                <a:ext cx="322" cy="78"/>
              </a:xfrm>
              <a:prstGeom prst="rect">
                <a:avLst/>
              </a:prstGeom>
              <a:solidFill>
                <a:srgbClr val="FFFFFF" mc:Ignorable="a14" a14:legacySpreadsheetColorIndex="9"/>
              </a:solidFill>
              <a:ln>
                <a:noFill/>
              </a:ln>
              <a:extLs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</mc:Choice>
        <mc:Fallback xmlns=""/>
      </mc:AlternateContent>
    </xdr:grpSp>
    <xdr:clientData/>
  </xdr:twoCellAnchor>
  <xdr:twoCellAnchor>
    <xdr:from>
      <xdr:col>0</xdr:col>
      <xdr:colOff>1219200</xdr:colOff>
      <xdr:row>41</xdr:row>
      <xdr:rowOff>9525</xdr:rowOff>
    </xdr:from>
    <xdr:to>
      <xdr:col>5</xdr:col>
      <xdr:colOff>342900</xdr:colOff>
      <xdr:row>44</xdr:row>
      <xdr:rowOff>104775</xdr:rowOff>
    </xdr:to>
    <xdr:sp macro="" textlink="">
      <xdr:nvSpPr>
        <xdr:cNvPr id="34836" name="AutoShape 20"/>
        <xdr:cNvSpPr>
          <a:spLocks noChangeArrowheads="1"/>
        </xdr:cNvSpPr>
      </xdr:nvSpPr>
      <xdr:spPr bwMode="auto">
        <a:xfrm>
          <a:off x="1219200" y="7505700"/>
          <a:ext cx="3571875" cy="609600"/>
        </a:xfrm>
        <a:prstGeom prst="wedgeRoundRectCallout">
          <a:avLst>
            <a:gd name="adj1" fmla="val -36704"/>
            <a:gd name="adj2" fmla="val -78125"/>
            <a:gd name="adj3" fmla="val 16667"/>
          </a:avLst>
        </a:prstGeom>
        <a:solidFill>
          <a:srgbClr val="DDFFDD"/>
        </a:solidFill>
        <a:ln w="952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36576" tIns="22860" rIns="0" bIns="0" anchor="t" upright="1"/>
        <a:lstStyle/>
        <a:p>
          <a:pPr algn="l" rtl="0">
            <a:lnSpc>
              <a:spcPts val="1600"/>
            </a:lnSpc>
            <a:defRPr sz="1000"/>
          </a:pPr>
          <a:r>
            <a:rPr lang="en-US" altLang="ja-JP" sz="14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4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DATE(A38,12,31)-TODAY()+1</a:t>
          </a:r>
          <a:r>
            <a:rPr lang="en-US" altLang="ja-JP" sz="14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4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または</a:t>
          </a:r>
        </a:p>
        <a:p>
          <a:pPr algn="l" rtl="0">
            <a:lnSpc>
              <a:spcPts val="1600"/>
            </a:lnSpc>
            <a:defRPr sz="1000"/>
          </a:pPr>
          <a:r>
            <a:rPr lang="en-US" altLang="ja-JP" sz="14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4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DATE(A38+1,1,1)-TODAY()</a:t>
          </a:r>
        </a:p>
      </xdr:txBody>
    </xdr:sp>
    <xdr:clientData/>
  </xdr:twoCellAnchor>
  <xdr:twoCellAnchor editAs="oneCell">
    <xdr:from>
      <xdr:col>5</xdr:col>
      <xdr:colOff>438150</xdr:colOff>
      <xdr:row>39</xdr:row>
      <xdr:rowOff>171450</xdr:rowOff>
    </xdr:from>
    <xdr:to>
      <xdr:col>12</xdr:col>
      <xdr:colOff>142875</xdr:colOff>
      <xdr:row>54</xdr:row>
      <xdr:rowOff>19050</xdr:rowOff>
    </xdr:to>
    <xdr:pic>
      <xdr:nvPicPr>
        <xdr:cNvPr id="34856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7200900"/>
          <a:ext cx="4505325" cy="2543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390525</xdr:colOff>
      <xdr:row>39</xdr:row>
      <xdr:rowOff>180975</xdr:rowOff>
    </xdr:from>
    <xdr:to>
      <xdr:col>5</xdr:col>
      <xdr:colOff>514350</xdr:colOff>
      <xdr:row>41</xdr:row>
      <xdr:rowOff>47625</xdr:rowOff>
    </xdr:to>
    <xdr:sp macro="" textlink="">
      <xdr:nvSpPr>
        <xdr:cNvPr id="34857" name="Freeform 23"/>
        <xdr:cNvSpPr>
          <a:spLocks/>
        </xdr:cNvSpPr>
      </xdr:nvSpPr>
      <xdr:spPr bwMode="auto">
        <a:xfrm>
          <a:off x="2581275" y="7210425"/>
          <a:ext cx="2381250" cy="333375"/>
        </a:xfrm>
        <a:custGeom>
          <a:avLst/>
          <a:gdLst>
            <a:gd name="T0" fmla="*/ 0 w 250"/>
            <a:gd name="T1" fmla="*/ 333375 h 35"/>
            <a:gd name="T2" fmla="*/ 1362075 w 250"/>
            <a:gd name="T3" fmla="*/ 19050 h 35"/>
            <a:gd name="T4" fmla="*/ 2381250 w 250"/>
            <a:gd name="T5" fmla="*/ 219075 h 35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250" h="35">
              <a:moveTo>
                <a:pt x="0" y="35"/>
              </a:moveTo>
              <a:cubicBezTo>
                <a:pt x="50" y="19"/>
                <a:pt x="101" y="4"/>
                <a:pt x="143" y="2"/>
              </a:cubicBezTo>
              <a:cubicBezTo>
                <a:pt x="185" y="0"/>
                <a:pt x="217" y="11"/>
                <a:pt x="250" y="23"/>
              </a:cubicBezTo>
            </a:path>
          </a:pathLst>
        </a:custGeom>
        <a:noFill/>
        <a:ln w="57150" cmpd="sng">
          <a:solidFill>
            <a:srgbClr val="FFB5B5"/>
          </a:solidFill>
          <a:round/>
          <a:headEnd type="non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0</xdr:col>
      <xdr:colOff>533399</xdr:colOff>
      <xdr:row>4</xdr:row>
      <xdr:rowOff>1</xdr:rowOff>
    </xdr:from>
    <xdr:to>
      <xdr:col>4</xdr:col>
      <xdr:colOff>571499</xdr:colOff>
      <xdr:row>6</xdr:row>
      <xdr:rowOff>38100</xdr:rowOff>
    </xdr:to>
    <xdr:sp macro="" textlink="">
      <xdr:nvSpPr>
        <xdr:cNvPr id="34822" name="AutoShape 6"/>
        <xdr:cNvSpPr>
          <a:spLocks noChangeArrowheads="1"/>
        </xdr:cNvSpPr>
      </xdr:nvSpPr>
      <xdr:spPr bwMode="auto">
        <a:xfrm>
          <a:off x="533399" y="914401"/>
          <a:ext cx="3800475" cy="380999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57150" cmpd="thickThin">
          <a:solidFill>
            <a:srgbClr xmlns:mc="http://schemas.openxmlformats.org/markup-compatibility/2006" xmlns:a14="http://schemas.microsoft.com/office/drawing/2010/main" val="00FF00" mc:Ignorable="a14" a14:legacySpreadsheetColorIndex="11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90000" tIns="72000" rIns="90000" bIns="4680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今年の年をセル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A1</a:t>
          </a:r>
          <a:r>
            <a:rPr lang="ja-JP" altLang="en-US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に、残り日数を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B3</a:t>
          </a:r>
          <a:r>
            <a:rPr lang="ja-JP" altLang="en-US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に表示しなさい。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5</xdr:col>
      <xdr:colOff>0</xdr:colOff>
      <xdr:row>36</xdr:row>
      <xdr:rowOff>0</xdr:rowOff>
    </xdr:to>
    <xdr:sp macro="" textlink="">
      <xdr:nvSpPr>
        <xdr:cNvPr id="37890" name="Text Box 2"/>
        <xdr:cNvSpPr txBox="1">
          <a:spLocks noChangeArrowheads="1"/>
        </xdr:cNvSpPr>
      </xdr:nvSpPr>
      <xdr:spPr bwMode="auto">
        <a:xfrm>
          <a:off x="800100" y="5543550"/>
          <a:ext cx="2943225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FF00" mc:Ignorable="a14" a14:legacySpreadsheetColorIndex="11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今年の残り日数は、起算する当日から翌年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日までの日数ですから、「来年の１月１日」に当たる日付から今日の日付を引くことで求められます。</a:t>
          </a:r>
        </a:p>
      </xdr:txBody>
    </xdr:sp>
    <xdr:clientData/>
  </xdr:twoCellAnchor>
  <xdr:twoCellAnchor>
    <xdr:from>
      <xdr:col>0</xdr:col>
      <xdr:colOff>333375</xdr:colOff>
      <xdr:row>40</xdr:row>
      <xdr:rowOff>114300</xdr:rowOff>
    </xdr:from>
    <xdr:to>
      <xdr:col>5</xdr:col>
      <xdr:colOff>171450</xdr:colOff>
      <xdr:row>43</xdr:row>
      <xdr:rowOff>9525</xdr:rowOff>
    </xdr:to>
    <xdr:sp macro="" textlink="">
      <xdr:nvSpPr>
        <xdr:cNvPr id="37892" name="AutoShape 4"/>
        <xdr:cNvSpPr>
          <a:spLocks noChangeArrowheads="1"/>
        </xdr:cNvSpPr>
      </xdr:nvSpPr>
      <xdr:spPr bwMode="auto">
        <a:xfrm>
          <a:off x="333375" y="7334250"/>
          <a:ext cx="3581400" cy="409575"/>
        </a:xfrm>
        <a:prstGeom prst="wedgeRoundRectCallout">
          <a:avLst>
            <a:gd name="adj1" fmla="val -39361"/>
            <a:gd name="adj2" fmla="val -122093"/>
            <a:gd name="adj3" fmla="val 16667"/>
          </a:avLst>
        </a:prstGeom>
        <a:solidFill>
          <a:srgbClr val="DDFFDD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4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=DATE(YEAR(TODAY())+1,1,1)-TODAY()</a:t>
          </a:r>
        </a:p>
      </xdr:txBody>
    </xdr:sp>
    <xdr:clientData/>
  </xdr:twoCellAnchor>
  <xdr:twoCellAnchor editAs="oneCell">
    <xdr:from>
      <xdr:col>6</xdr:col>
      <xdr:colOff>0</xdr:colOff>
      <xdr:row>41</xdr:row>
      <xdr:rowOff>0</xdr:rowOff>
    </xdr:from>
    <xdr:to>
      <xdr:col>12</xdr:col>
      <xdr:colOff>314325</xdr:colOff>
      <xdr:row>52</xdr:row>
      <xdr:rowOff>66675</xdr:rowOff>
    </xdr:to>
    <xdr:pic>
      <xdr:nvPicPr>
        <xdr:cNvPr id="37904" name="Picture 5" descr="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7391400"/>
          <a:ext cx="4429125" cy="1952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37</xdr:row>
      <xdr:rowOff>142875</xdr:rowOff>
    </xdr:from>
    <xdr:to>
      <xdr:col>12</xdr:col>
      <xdr:colOff>219075</xdr:colOff>
      <xdr:row>40</xdr:row>
      <xdr:rowOff>104775</xdr:rowOff>
    </xdr:to>
    <xdr:sp macro="" textlink="">
      <xdr:nvSpPr>
        <xdr:cNvPr id="37894" name="AutoShape 6"/>
        <xdr:cNvSpPr>
          <a:spLocks noChangeArrowheads="1"/>
        </xdr:cNvSpPr>
      </xdr:nvSpPr>
      <xdr:spPr bwMode="auto">
        <a:xfrm>
          <a:off x="4429125" y="6715125"/>
          <a:ext cx="4333875" cy="6096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FF"/>
              </a:solidFill>
              <a:latin typeface="HG創英角ﾎﾟｯﾌﾟ体"/>
              <a:ea typeface="HG創英角ﾎﾟｯﾌﾟ体"/>
            </a:rPr>
            <a:t>来年の</a:t>
          </a:r>
          <a:r>
            <a:rPr lang="en-US" altLang="ja-JP" sz="1800" b="0" i="0" u="none" strike="noStrike" baseline="0">
              <a:solidFill>
                <a:srgbClr val="0000FF"/>
              </a:solidFill>
              <a:latin typeface="HG創英角ﾎﾟｯﾌﾟ体"/>
              <a:ea typeface="HG創英角ﾎﾟｯﾌﾟ体"/>
            </a:rPr>
            <a:t>1</a:t>
          </a:r>
          <a:r>
            <a:rPr lang="ja-JP" altLang="en-US" sz="1800" b="0" i="0" u="none" strike="noStrike" baseline="0">
              <a:solidFill>
                <a:srgbClr val="0000FF"/>
              </a:solidFill>
              <a:latin typeface="HG創英角ﾎﾟｯﾌﾟ体"/>
              <a:ea typeface="HG創英角ﾎﾟｯﾌﾟ体"/>
            </a:rPr>
            <a:t>月</a:t>
          </a:r>
          <a:r>
            <a:rPr lang="en-US" altLang="ja-JP" sz="1800" b="0" i="0" u="none" strike="noStrike" baseline="0">
              <a:solidFill>
                <a:srgbClr val="0000FF"/>
              </a:solidFill>
              <a:latin typeface="HG創英角ﾎﾟｯﾌﾟ体"/>
              <a:ea typeface="HG創英角ﾎﾟｯﾌﾟ体"/>
            </a:rPr>
            <a:t>1</a:t>
          </a:r>
          <a:r>
            <a:rPr lang="ja-JP" altLang="en-US" sz="1800" b="0" i="0" u="none" strike="noStrike" baseline="0">
              <a:solidFill>
                <a:srgbClr val="0000FF"/>
              </a:solidFill>
              <a:latin typeface="HG創英角ﾎﾟｯﾌﾟ体"/>
              <a:ea typeface="HG創英角ﾎﾟｯﾌﾟ体"/>
            </a:rPr>
            <a:t>日の日付の求め方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HG創英角ﾎﾟｯﾌﾟ体"/>
              <a:ea typeface="HG創英角ﾎﾟｯﾌﾟ体"/>
            </a:rPr>
            <a:t>　</a:t>
          </a:r>
          <a:r>
            <a:rPr lang="ja-JP" altLang="en-US" sz="1800" b="0" i="0" u="none" strike="noStrike" baseline="0">
              <a:solidFill>
                <a:srgbClr val="FF0000"/>
              </a:solidFill>
              <a:latin typeface="HG創英角ﾎﾟｯﾌﾟ体"/>
              <a:ea typeface="HG創英角ﾎﾟｯﾌﾟ体"/>
            </a:rPr>
            <a:t>↓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533400</xdr:colOff>
      <xdr:row>57</xdr:row>
      <xdr:rowOff>66675</xdr:rowOff>
    </xdr:from>
    <xdr:to>
      <xdr:col>5</xdr:col>
      <xdr:colOff>276225</xdr:colOff>
      <xdr:row>59</xdr:row>
      <xdr:rowOff>0</xdr:rowOff>
    </xdr:to>
    <xdr:sp macro="" textlink="">
      <xdr:nvSpPr>
        <xdr:cNvPr id="33799" name="AutoShape 7"/>
        <xdr:cNvSpPr>
          <a:spLocks noChangeArrowheads="1"/>
        </xdr:cNvSpPr>
      </xdr:nvSpPr>
      <xdr:spPr bwMode="auto">
        <a:xfrm>
          <a:off x="4048125" y="10267950"/>
          <a:ext cx="1123950" cy="276225"/>
        </a:xfrm>
        <a:prstGeom prst="wedgeRoundRectCallout">
          <a:avLst>
            <a:gd name="adj1" fmla="val -47458"/>
            <a:gd name="adj2" fmla="val 13965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72000" tIns="72000" rIns="72000" bIns="7200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FF"/>
              </a:solidFill>
              <a:latin typeface="明朝"/>
            </a:rPr>
            <a:t>=MONTH(C61)</a:t>
          </a:r>
        </a:p>
      </xdr:txBody>
    </xdr:sp>
    <xdr:clientData/>
  </xdr:twoCellAnchor>
  <xdr:twoCellAnchor>
    <xdr:from>
      <xdr:col>5</xdr:col>
      <xdr:colOff>85725</xdr:colOff>
      <xdr:row>59</xdr:row>
      <xdr:rowOff>47625</xdr:rowOff>
    </xdr:from>
    <xdr:to>
      <xdr:col>6</xdr:col>
      <xdr:colOff>523875</xdr:colOff>
      <xdr:row>60</xdr:row>
      <xdr:rowOff>152400</xdr:rowOff>
    </xdr:to>
    <xdr:sp macro="" textlink="">
      <xdr:nvSpPr>
        <xdr:cNvPr id="33800" name="AutoShape 8"/>
        <xdr:cNvSpPr>
          <a:spLocks noChangeArrowheads="1"/>
        </xdr:cNvSpPr>
      </xdr:nvSpPr>
      <xdr:spPr bwMode="auto">
        <a:xfrm>
          <a:off x="4981575" y="10591800"/>
          <a:ext cx="1123950" cy="276225"/>
        </a:xfrm>
        <a:prstGeom prst="wedgeRoundRectCallout">
          <a:avLst>
            <a:gd name="adj1" fmla="val -55931"/>
            <a:gd name="adj2" fmla="val 3275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72000" tIns="72000" rIns="72000" bIns="7200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FF"/>
              </a:solidFill>
              <a:latin typeface="明朝"/>
            </a:rPr>
            <a:t>=DAY(C61)</a:t>
          </a:r>
        </a:p>
      </xdr:txBody>
    </xdr:sp>
    <xdr:clientData/>
  </xdr:twoCellAnchor>
  <xdr:twoCellAnchor>
    <xdr:from>
      <xdr:col>6</xdr:col>
      <xdr:colOff>0</xdr:colOff>
      <xdr:row>60</xdr:row>
      <xdr:rowOff>152400</xdr:rowOff>
    </xdr:from>
    <xdr:to>
      <xdr:col>10</xdr:col>
      <xdr:colOff>0</xdr:colOff>
      <xdr:row>68</xdr:row>
      <xdr:rowOff>57150</xdr:rowOff>
    </xdr:to>
    <xdr:sp macro="" textlink="">
      <xdr:nvSpPr>
        <xdr:cNvPr id="33801" name="AutoShape 9"/>
        <xdr:cNvSpPr>
          <a:spLocks noChangeArrowheads="1"/>
        </xdr:cNvSpPr>
      </xdr:nvSpPr>
      <xdr:spPr bwMode="auto">
        <a:xfrm>
          <a:off x="5581650" y="10868025"/>
          <a:ext cx="2743200" cy="12763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72000" tIns="72000" rIns="72000" bIns="72000" anchor="t" upright="1"/>
        <a:lstStyle/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D,E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列にフィールド名として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月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,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日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を入力しておきます。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最優先されるキー　　　　　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月</a:t>
          </a:r>
          <a:endParaRPr lang="ja-JP" altLang="en-US" sz="110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２番目に優先されるキー　　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日</a:t>
          </a:r>
          <a:endParaRPr lang="ja-JP" altLang="en-US" sz="110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として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[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データ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]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メニューの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[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並べ替え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]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で並べ替える。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666750</xdr:colOff>
          <xdr:row>9</xdr:row>
          <xdr:rowOff>0</xdr:rowOff>
        </xdr:from>
        <xdr:to>
          <xdr:col>10</xdr:col>
          <xdr:colOff>76200</xdr:colOff>
          <xdr:row>33</xdr:row>
          <xdr:rowOff>9525</xdr:rowOff>
        </xdr:to>
        <xdr:pic>
          <xdr:nvPicPr>
            <xdr:cNvPr id="33820" name="Picture 12"/>
            <xdr:cNvPicPr>
              <a:picLocks noChangeAspect="1" noChangeArrowheads="1"/>
              <a:extLst>
                <a:ext uri="{84589F7E-364E-4C9E-8A38-B11213B215E9}">
                  <a14:cameraTool cellRange="$B$60:$C$83" spid="_x0000_s338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562600" y="1971675"/>
              <a:ext cx="2838450" cy="41243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5</xdr:col>
      <xdr:colOff>676275</xdr:colOff>
      <xdr:row>69</xdr:row>
      <xdr:rowOff>47625</xdr:rowOff>
    </xdr:from>
    <xdr:to>
      <xdr:col>9</xdr:col>
      <xdr:colOff>381000</xdr:colOff>
      <xdr:row>83</xdr:row>
      <xdr:rowOff>142875</xdr:rowOff>
    </xdr:to>
    <xdr:pic>
      <xdr:nvPicPr>
        <xdr:cNvPr id="33821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2125" y="12306300"/>
          <a:ext cx="2447925" cy="2495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0</xdr:row>
      <xdr:rowOff>85725</xdr:rowOff>
    </xdr:from>
    <xdr:to>
      <xdr:col>6</xdr:col>
      <xdr:colOff>314325</xdr:colOff>
      <xdr:row>8</xdr:row>
      <xdr:rowOff>57150</xdr:rowOff>
    </xdr:to>
    <xdr:sp macro="" textlink="">
      <xdr:nvSpPr>
        <xdr:cNvPr id="33796" name="Text Box 4"/>
        <xdr:cNvSpPr txBox="1">
          <a:spLocks noChangeArrowheads="1"/>
        </xdr:cNvSpPr>
      </xdr:nvSpPr>
      <xdr:spPr bwMode="auto">
        <a:xfrm>
          <a:off x="695325" y="85725"/>
          <a:ext cx="5200650" cy="1771650"/>
        </a:xfrm>
        <a:prstGeom prst="rect">
          <a:avLst/>
        </a:prstGeom>
        <a:solidFill>
          <a:srgbClr val="F7F7F7"/>
        </a:solidFill>
        <a:ln w="57150" cmpd="thickThin">
          <a:solidFill>
            <a:srgbClr xmlns:mc="http://schemas.openxmlformats.org/markup-compatibility/2006" xmlns:a14="http://schemas.microsoft.com/office/drawing/2010/main" val="00FF00" mc:Ignorable="a14" a14:legacySpreadsheetColorIndex="11"/>
          </a:solidFill>
          <a:miter lim="800000"/>
          <a:headEnd/>
          <a:tailEnd/>
        </a:ln>
      </xdr:spPr>
      <xdr:txBody>
        <a:bodyPr vertOverflow="clip" wrap="square" lIns="72000" tIns="82800" rIns="90000" bIns="4680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誕生月日の若い順に並べ替えてください。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日→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12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31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日の順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　　　　　　　　　　　　　　　　　　　　（誕生年は無視する）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右下のようになれば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OK</a:t>
          </a: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FF"/>
              </a:solidFill>
              <a:latin typeface="ＭＳ ゴシック"/>
              <a:ea typeface="ＭＳ ゴシック"/>
            </a:rPr>
            <a:t>Hints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: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月をＤ列に、日をＥ列に取り出して、優先順位を月、日の順に並べ替えます。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並べ替えは、並べ替えたい列にカーソルを置き、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[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データ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]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メニューの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[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並べ替え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]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をクリックして優先するキーを設定します。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361950</xdr:colOff>
      <xdr:row>40</xdr:row>
      <xdr:rowOff>123825</xdr:rowOff>
    </xdr:from>
    <xdr:to>
      <xdr:col>11</xdr:col>
      <xdr:colOff>647700</xdr:colOff>
      <xdr:row>43</xdr:row>
      <xdr:rowOff>9525</xdr:rowOff>
    </xdr:to>
    <xdr:sp macro="" textlink="">
      <xdr:nvSpPr>
        <xdr:cNvPr id="35843" name="AutoShape 3"/>
        <xdr:cNvSpPr>
          <a:spLocks noChangeArrowheads="1"/>
        </xdr:cNvSpPr>
      </xdr:nvSpPr>
      <xdr:spPr bwMode="auto">
        <a:xfrm>
          <a:off x="5848350" y="7019925"/>
          <a:ext cx="2343150" cy="400050"/>
        </a:xfrm>
        <a:prstGeom prst="wedgeRoundRectCallout">
          <a:avLst>
            <a:gd name="adj1" fmla="val -67884"/>
            <a:gd name="adj2" fmla="val 8333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=</a:t>
          </a:r>
          <a:r>
            <a:rPr lang="en-US" altLang="ja-JP" sz="1400" b="0" i="0" u="none" strike="noStrike" baseline="0">
              <a:solidFill>
                <a:srgbClr val="FF0000"/>
              </a:solidFill>
              <a:latin typeface="ＭＳ ゴシック" pitchFamily="49" charset="-128"/>
              <a:ea typeface="ＭＳ ゴシック" pitchFamily="49" charset="-128"/>
            </a:rPr>
            <a:t>ROUND</a:t>
          </a:r>
          <a:r>
            <a:rPr lang="en-US" altLang="ja-JP" sz="1400" b="0" i="0" u="none" strike="noStrike" baseline="0">
              <a:solidFill>
                <a:srgbClr val="0000FF"/>
              </a:solidFill>
              <a:latin typeface="ＭＳ ゴシック" pitchFamily="49" charset="-128"/>
              <a:ea typeface="ＭＳ ゴシック" pitchFamily="49" charset="-128"/>
            </a:rPr>
            <a:t>(E52*24*H43,0)</a:t>
          </a:r>
        </a:p>
      </xdr:txBody>
    </xdr:sp>
    <xdr:clientData/>
  </xdr:twoCellAnchor>
  <xdr:twoCellAnchor editAs="oneCell">
    <xdr:from>
      <xdr:col>1</xdr:col>
      <xdr:colOff>638175</xdr:colOff>
      <xdr:row>15</xdr:row>
      <xdr:rowOff>95250</xdr:rowOff>
    </xdr:from>
    <xdr:to>
      <xdr:col>10</xdr:col>
      <xdr:colOff>457200</xdr:colOff>
      <xdr:row>32</xdr:row>
      <xdr:rowOff>76200</xdr:rowOff>
    </xdr:to>
    <xdr:pic>
      <xdr:nvPicPr>
        <xdr:cNvPr id="35856" name="Picture 6" descr="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2705100"/>
          <a:ext cx="5991225" cy="2895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114300</xdr:colOff>
      <xdr:row>0</xdr:row>
      <xdr:rowOff>152400</xdr:rowOff>
    </xdr:from>
    <xdr:to>
      <xdr:col>13</xdr:col>
      <xdr:colOff>180975</xdr:colOff>
      <xdr:row>14</xdr:row>
      <xdr:rowOff>57150</xdr:rowOff>
    </xdr:to>
    <xdr:sp macro="" textlink="">
      <xdr:nvSpPr>
        <xdr:cNvPr id="35842" name="AutoShape 2"/>
        <xdr:cNvSpPr>
          <a:spLocks noChangeArrowheads="1"/>
        </xdr:cNvSpPr>
      </xdr:nvSpPr>
      <xdr:spPr bwMode="auto">
        <a:xfrm>
          <a:off x="5600700" y="152400"/>
          <a:ext cx="3495675" cy="2343150"/>
        </a:xfrm>
        <a:prstGeom prst="roundRect">
          <a:avLst>
            <a:gd name="adj" fmla="val 8944"/>
          </a:avLst>
        </a:prstGeom>
        <a:solidFill>
          <a:srgbClr val="DDFFDD"/>
        </a:solidFill>
        <a:ln w="9525">
          <a:solidFill>
            <a:srgbClr xmlns:mc="http://schemas.openxmlformats.org/markup-compatibility/2006" xmlns:a14="http://schemas.microsoft.com/office/drawing/2010/main" val="00FF00" mc:Ignorable="a14" a14:legacySpreadsheetColorIndex="11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セル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H7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に給与額を求める計算式を設定してください。小数点以下は四捨五入します。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時給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</a:t>
          </a:r>
          <a:r>
            <a:rPr lang="ja-JP" altLang="en-US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セル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H</a:t>
          </a:r>
          <a:r>
            <a:rPr lang="ja-JP" altLang="en-US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６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の値を使用します。</a:t>
          </a:r>
        </a:p>
        <a:p>
          <a:pPr algn="l" rtl="0">
            <a:lnSpc>
              <a:spcPts val="14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総時間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×</a:t>
          </a:r>
          <a:r>
            <a:rPr lang="ja-JP" altLang="en-US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時給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の結果を四捨五入します。</a:t>
          </a:r>
        </a:p>
        <a:p>
          <a:pPr algn="l" rtl="0">
            <a:lnSpc>
              <a:spcPts val="14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単純に掛けてもダメです。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セル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E15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</a:t>
          </a:r>
          <a:r>
            <a:rPr lang="ja-JP" altLang="en-US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表示形式を数値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にしてみると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3.824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となっていいることがわかります。</a:t>
          </a:r>
        </a:p>
        <a:p>
          <a:pPr algn="l" rtl="0">
            <a:lnSpc>
              <a:spcPts val="14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</xdr:colOff>
      <xdr:row>41</xdr:row>
      <xdr:rowOff>28575</xdr:rowOff>
    </xdr:from>
    <xdr:to>
      <xdr:col>11</xdr:col>
      <xdr:colOff>419100</xdr:colOff>
      <xdr:row>52</xdr:row>
      <xdr:rowOff>57150</xdr:rowOff>
    </xdr:to>
    <xdr:grpSp>
      <xdr:nvGrpSpPr>
        <xdr:cNvPr id="36881" name="Group 4"/>
        <xdr:cNvGrpSpPr>
          <a:grpSpLocks/>
        </xdr:cNvGrpSpPr>
      </xdr:nvGrpSpPr>
      <xdr:grpSpPr bwMode="auto">
        <a:xfrm>
          <a:off x="3876675" y="7191375"/>
          <a:ext cx="4448175" cy="1952625"/>
          <a:chOff x="407" y="755"/>
          <a:chExt cx="467" cy="205"/>
        </a:xfrm>
      </xdr:grpSpPr>
      <xdr:pic>
        <xdr:nvPicPr>
          <xdr:cNvPr id="36885" name="Picture 2" descr="1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7" y="755"/>
            <a:ext cx="467" cy="20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6886" name="AutoShape 3"/>
          <xdr:cNvSpPr>
            <a:spLocks noChangeArrowheads="1"/>
          </xdr:cNvSpPr>
        </xdr:nvSpPr>
        <xdr:spPr bwMode="auto">
          <a:xfrm>
            <a:off x="510" y="770"/>
            <a:ext cx="106" cy="81"/>
          </a:xfrm>
          <a:prstGeom prst="roundRect">
            <a:avLst>
              <a:gd name="adj" fmla="val 16667"/>
            </a:avLst>
          </a:prstGeom>
          <a:noFill/>
          <a:ln w="28575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5</xdr:col>
      <xdr:colOff>323850</xdr:colOff>
      <xdr:row>1</xdr:row>
      <xdr:rowOff>0</xdr:rowOff>
    </xdr:from>
    <xdr:to>
      <xdr:col>11</xdr:col>
      <xdr:colOff>323850</xdr:colOff>
      <xdr:row>13</xdr:row>
      <xdr:rowOff>28575</xdr:rowOff>
    </xdr:to>
    <xdr:grpSp>
      <xdr:nvGrpSpPr>
        <xdr:cNvPr id="36882" name="Group 10"/>
        <xdr:cNvGrpSpPr>
          <a:grpSpLocks/>
        </xdr:cNvGrpSpPr>
      </xdr:nvGrpSpPr>
      <xdr:grpSpPr bwMode="auto">
        <a:xfrm>
          <a:off x="4114800" y="219075"/>
          <a:ext cx="4114800" cy="2124075"/>
          <a:chOff x="407" y="23"/>
          <a:chExt cx="432" cy="223"/>
        </a:xfrm>
      </xdr:grpSpPr>
      <xdr:sp macro="" textlink="">
        <xdr:nvSpPr>
          <xdr:cNvPr id="36865" name="AutoShape 1"/>
          <xdr:cNvSpPr>
            <a:spLocks noChangeArrowheads="1"/>
          </xdr:cNvSpPr>
        </xdr:nvSpPr>
        <xdr:spPr bwMode="auto">
          <a:xfrm>
            <a:off x="407" y="23"/>
            <a:ext cx="432" cy="223"/>
          </a:xfrm>
          <a:prstGeom prst="roundRect">
            <a:avLst>
              <a:gd name="adj" fmla="val 16667"/>
            </a:avLst>
          </a:prstGeom>
          <a:solidFill>
            <a:srgbClr val="EFFFEF"/>
          </a:solidFill>
          <a:ln w="9525">
            <a:solidFill>
              <a:srgbClr xmlns:mc="http://schemas.openxmlformats.org/markup-compatibility/2006" xmlns:a14="http://schemas.microsoft.com/office/drawing/2010/main" val="00FF00" mc:Ignorable="a14" a14:legacySpreadsheetColorIndex="11"/>
            </a:solidFill>
            <a:round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  <xdr:txBody>
          <a:bodyPr vertOverflow="clip" wrap="square" lIns="36576" tIns="22860" rIns="0" bIns="0" anchor="t" upright="1"/>
          <a:lstStyle/>
          <a:p>
            <a:pPr algn="l" rtl="0">
              <a:lnSpc>
                <a:spcPts val="1700"/>
              </a:lnSpc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あなたのお店では、料金の支払期限を「</a:t>
            </a:r>
            <a:r>
              <a:rPr lang="ja-JP" altLang="en-US" sz="14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請求日の翌月の</a:t>
            </a:r>
            <a:r>
              <a:rPr lang="ja-JP" altLang="en-US" sz="1400" b="1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１５日</a:t>
            </a:r>
            <a:r>
              <a:rPr lang="ja-JP" altLang="en-US" sz="14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まで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」と定めています。</a:t>
            </a:r>
            <a:r>
              <a:rPr lang="en-US" altLang="ja-JP" sz="14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B11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セルに「</a:t>
            </a:r>
            <a:r>
              <a:rPr lang="ja-JP" altLang="en-US" sz="14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請求日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」を入力するだけで、自動的に「支払期限」（翌月末日）を表示できるような式を</a:t>
            </a:r>
            <a:r>
              <a:rPr lang="en-US" altLang="ja-JP" sz="14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E11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セルに設定して下さい。</a:t>
            </a:r>
          </a:p>
          <a:p>
            <a:pPr algn="l" rtl="0">
              <a:lnSpc>
                <a:spcPts val="1700"/>
              </a:lnSpc>
              <a:defRPr sz="1000"/>
            </a:pPr>
            <a:endPara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700"/>
              </a:lnSpc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左の例では</a:t>
            </a:r>
            <a:r>
              <a:rPr lang="en-US" altLang="ja-JP" sz="14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2019/11/15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と表示されればＯＫです。</a:t>
            </a:r>
          </a:p>
        </xdr:txBody>
      </xdr:sp>
      <xdr:sp macro="" textlink="">
        <xdr:nvSpPr>
          <xdr:cNvPr id="36873" name="AutoShape 9">
            <a:hlinkClick xmlns:r="http://schemas.openxmlformats.org/officeDocument/2006/relationships" r:id="rId2"/>
          </xdr:cNvPr>
          <xdr:cNvSpPr>
            <a:spLocks noChangeArrowheads="1"/>
          </xdr:cNvSpPr>
        </xdr:nvSpPr>
        <xdr:spPr bwMode="auto">
          <a:xfrm>
            <a:off x="743" y="204"/>
            <a:ext cx="66" cy="36"/>
          </a:xfrm>
          <a:prstGeom prst="bevel">
            <a:avLst>
              <a:gd name="adj" fmla="val 12500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sng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次へ</a:t>
            </a:r>
          </a:p>
        </xdr:txBody>
      </xdr:sp>
    </xdr:grpSp>
    <xdr:clientData/>
  </xdr:twoCellAnchor>
  <xdr:twoCellAnchor>
    <xdr:from>
      <xdr:col>3</xdr:col>
      <xdr:colOff>542924</xdr:colOff>
      <xdr:row>53</xdr:row>
      <xdr:rowOff>142875</xdr:rowOff>
    </xdr:from>
    <xdr:to>
      <xdr:col>10</xdr:col>
      <xdr:colOff>200024</xdr:colOff>
      <xdr:row>62</xdr:row>
      <xdr:rowOff>142875</xdr:rowOff>
    </xdr:to>
    <xdr:sp macro="" textlink="">
      <xdr:nvSpPr>
        <xdr:cNvPr id="8" name="AutoShape 3"/>
        <xdr:cNvSpPr>
          <a:spLocks noChangeArrowheads="1"/>
        </xdr:cNvSpPr>
      </xdr:nvSpPr>
      <xdr:spPr bwMode="auto">
        <a:xfrm>
          <a:off x="2762249" y="9401175"/>
          <a:ext cx="4657725" cy="1543050"/>
        </a:xfrm>
        <a:prstGeom prst="roundRect">
          <a:avLst>
            <a:gd name="adj" fmla="val 16667"/>
          </a:avLst>
        </a:prstGeom>
        <a:solidFill>
          <a:srgbClr val="DDFFDD"/>
        </a:solidFill>
        <a:ln w="9525">
          <a:solidFill>
            <a:srgbClr xmlns:mc="http://schemas.openxmlformats.org/markup-compatibility/2006" xmlns:a14="http://schemas.microsoft.com/office/drawing/2010/main" val="00FF00" mc:Ignorable="a14" a14:legacySpreadsheetColorIndex="11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lnSpc>
              <a:spcPts val="1700"/>
            </a:lnSpc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=DATE(YEAR(B50),MONTH(B50)+1,15)</a:t>
          </a:r>
        </a:p>
        <a:p>
          <a:pPr algn="l" rtl="0">
            <a:lnSpc>
              <a:spcPts val="1700"/>
            </a:lnSpc>
            <a:defRPr sz="1000"/>
          </a:pPr>
          <a:endParaRPr lang="en-US" altLang="ja-JP" sz="14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lnSpc>
              <a:spcPts val="1700"/>
            </a:lnSpc>
            <a:defRPr sz="1000"/>
          </a:pPr>
          <a:r>
            <a:rPr kumimoji="0" lang="en-US" altLang="ja-JP" sz="14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MONTH(B50)+1</a:t>
          </a:r>
          <a:r>
            <a:rPr kumimoji="0" lang="ja-JP" altLang="en-US" sz="14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　今月の月に１を足すと来月の月になる。</a:t>
          </a:r>
          <a:endParaRPr kumimoji="0" lang="en-US" altLang="ja-JP" sz="14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+mn-ea"/>
            <a:cs typeface="+mn-cs"/>
          </a:endParaRPr>
        </a:p>
        <a:p>
          <a:pPr algn="l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今月が年末の場合、上記の式は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ts val="1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14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=DATE(2019,</a:t>
          </a:r>
          <a:r>
            <a:rPr kumimoji="0" lang="en-US" altLang="ja-JP" sz="14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13</a:t>
          </a:r>
          <a:r>
            <a:rPr kumimoji="0" lang="en-US" altLang="ja-JP" sz="14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,15) </a:t>
          </a:r>
          <a:r>
            <a:rPr kumimoji="0" lang="ja-JP" altLang="en-US" sz="14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となるが、これは自動的に</a:t>
          </a:r>
          <a:endParaRPr kumimoji="0" lang="en-US" altLang="ja-JP" sz="14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+mn-ea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ts val="1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14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=DATE(</a:t>
          </a:r>
          <a:r>
            <a:rPr kumimoji="0" lang="en-US" altLang="ja-JP" sz="14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2020</a:t>
          </a:r>
          <a:r>
            <a:rPr kumimoji="0" lang="en-US" altLang="ja-JP" sz="14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,1,15) </a:t>
          </a:r>
          <a:r>
            <a:rPr kumimoji="0" lang="ja-JP" altLang="en-US" sz="14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と変換される</a:t>
          </a:r>
          <a:endParaRPr kumimoji="0" lang="en-US" altLang="ja-JP" sz="14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+mn-ea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ts val="1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n-US" altLang="ja-JP" sz="14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+mn-ea"/>
            <a:cs typeface="+mn-cs"/>
          </a:endParaRPr>
        </a:p>
        <a:p>
          <a:pPr algn="l" rtl="0">
            <a:lnSpc>
              <a:spcPts val="1700"/>
            </a:lnSpc>
            <a:defRPr sz="1000"/>
          </a:pPr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409575</xdr:colOff>
      <xdr:row>41</xdr:row>
      <xdr:rowOff>161925</xdr:rowOff>
    </xdr:from>
    <xdr:to>
      <xdr:col>7</xdr:col>
      <xdr:colOff>561975</xdr:colOff>
      <xdr:row>50</xdr:row>
      <xdr:rowOff>85725</xdr:rowOff>
    </xdr:to>
    <xdr:sp macro="" textlink="">
      <xdr:nvSpPr>
        <xdr:cNvPr id="32770" name="AutoShape 2"/>
        <xdr:cNvSpPr>
          <a:spLocks noChangeArrowheads="1"/>
        </xdr:cNvSpPr>
      </xdr:nvSpPr>
      <xdr:spPr bwMode="auto">
        <a:xfrm>
          <a:off x="4171950" y="7324725"/>
          <a:ext cx="4114800" cy="1466850"/>
        </a:xfrm>
        <a:prstGeom prst="roundRect">
          <a:avLst>
            <a:gd name="adj" fmla="val 16667"/>
          </a:avLst>
        </a:prstGeom>
        <a:solidFill>
          <a:srgbClr val="DDFFDD"/>
        </a:solidFill>
        <a:ln w="9525">
          <a:solidFill>
            <a:srgbClr xmlns:mc="http://schemas.openxmlformats.org/markup-compatibility/2006" xmlns:a14="http://schemas.microsoft.com/office/drawing/2010/main" val="00FF00" mc:Ignorable="a14" a14:legacySpreadsheetColorIndex="11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ヒント：</a:t>
          </a:r>
        </a:p>
        <a:p>
          <a:pPr algn="l" rtl="0">
            <a:lnSpc>
              <a:spcPts val="1700"/>
            </a:lnSpc>
            <a:defRPr sz="1000"/>
          </a:pPr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下記の１</a:t>
          </a: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,</a:t>
          </a: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</a:t>
          </a: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,</a:t>
          </a: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３のいずれが正解でしょうか？</a:t>
          </a:r>
        </a:p>
        <a:p>
          <a:pPr algn="l" rtl="0">
            <a:lnSpc>
              <a:spcPts val="1700"/>
            </a:lnSpc>
            <a:defRPr sz="1000"/>
          </a:pPr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　　　　　　　　　　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答えは７０行目にあります。</a:t>
          </a:r>
        </a:p>
      </xdr:txBody>
    </xdr:sp>
    <xdr:clientData/>
  </xdr:twoCellAnchor>
  <xdr:twoCellAnchor>
    <xdr:from>
      <xdr:col>5</xdr:col>
      <xdr:colOff>219075</xdr:colOff>
      <xdr:row>71</xdr:row>
      <xdr:rowOff>0</xdr:rowOff>
    </xdr:from>
    <xdr:to>
      <xdr:col>8</xdr:col>
      <xdr:colOff>371475</xdr:colOff>
      <xdr:row>79</xdr:row>
      <xdr:rowOff>38100</xdr:rowOff>
    </xdr:to>
    <xdr:sp macro="" textlink="">
      <xdr:nvSpPr>
        <xdr:cNvPr id="32771" name="AutoShape 3"/>
        <xdr:cNvSpPr>
          <a:spLocks noChangeArrowheads="1"/>
        </xdr:cNvSpPr>
      </xdr:nvSpPr>
      <xdr:spPr bwMode="auto">
        <a:xfrm>
          <a:off x="3981450" y="12382500"/>
          <a:ext cx="4800600" cy="1409700"/>
        </a:xfrm>
        <a:prstGeom prst="roundRect">
          <a:avLst>
            <a:gd name="adj" fmla="val 16667"/>
          </a:avLst>
        </a:prstGeom>
        <a:solidFill>
          <a:srgbClr val="DDFFDD"/>
        </a:solidFill>
        <a:ln w="9525">
          <a:solidFill>
            <a:srgbClr xmlns:mc="http://schemas.openxmlformats.org/markup-compatibility/2006" xmlns:a14="http://schemas.microsoft.com/office/drawing/2010/main" val="00FF00" mc:Ignorable="a14" a14:legacySpreadsheetColorIndex="11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答え</a:t>
          </a:r>
        </a:p>
        <a:p>
          <a:pPr algn="l" rtl="0">
            <a:lnSpc>
              <a:spcPts val="1700"/>
            </a:lnSpc>
            <a:defRPr sz="1000"/>
          </a:pPr>
          <a:endParaRPr lang="ja-JP" altLang="en-US" sz="1400" b="0" i="0" u="none" strike="noStrike" baseline="0">
            <a:solidFill>
              <a:srgbClr val="000000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 rtl="0">
            <a:lnSpc>
              <a:spcPts val="1700"/>
            </a:lnSpc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1</a:t>
          </a: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：</a:t>
          </a:r>
          <a:r>
            <a:rPr lang="en-US" altLang="ja-JP" sz="14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=</a:t>
          </a:r>
          <a:r>
            <a:rPr lang="en-US" altLang="ja-JP" sz="1400" b="1" i="0" u="none" strike="noStrike" baseline="0">
              <a:solidFill>
                <a:srgbClr val="0000FF"/>
              </a:solidFill>
              <a:latin typeface="ＭＳ ゴシック" pitchFamily="49" charset="-128"/>
              <a:ea typeface="ＭＳ ゴシック" pitchFamily="49" charset="-128"/>
            </a:rPr>
            <a:t>DATE(YEAR(B50),MONTH(B50)+2,1)-1</a:t>
          </a:r>
          <a:endParaRPr lang="en-US" altLang="ja-JP" sz="1400" b="0" i="0" u="none" strike="noStrike" baseline="0">
            <a:solidFill>
              <a:srgbClr val="000000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 rtl="0">
            <a:lnSpc>
              <a:spcPts val="1700"/>
            </a:lnSpc>
            <a:defRPr sz="1000"/>
          </a:pPr>
          <a:endParaRPr lang="en-US" altLang="ja-JP" sz="1400" b="0" i="0" u="none" strike="noStrike" baseline="0">
            <a:solidFill>
              <a:srgbClr val="000000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２ヶ月先の</a:t>
          </a:r>
          <a:r>
            <a:rPr lang="ja-JP" altLang="en-US" sz="1400" b="0" i="0" u="none" strike="noStrike" baseline="0">
              <a:solidFill>
                <a:srgbClr val="FF0000"/>
              </a:solidFill>
              <a:latin typeface="ＭＳ ゴシック" pitchFamily="49" charset="-128"/>
              <a:ea typeface="ＭＳ ゴシック" pitchFamily="49" charset="-128"/>
            </a:rPr>
            <a:t>ついたちの前の日</a:t>
          </a: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は</a:t>
          </a:r>
          <a:r>
            <a:rPr lang="ja-JP" altLang="en-US" sz="1400" b="0" i="0" u="none" strike="noStrike" baseline="0">
              <a:solidFill>
                <a:srgbClr val="FF0000"/>
              </a:solidFill>
              <a:latin typeface="ＭＳ ゴシック" pitchFamily="49" charset="-128"/>
              <a:ea typeface="ＭＳ ゴシック" pitchFamily="49" charset="-128"/>
            </a:rPr>
            <a:t>翌月の最終日</a:t>
          </a: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になる！！。</a:t>
          </a:r>
        </a:p>
      </xdr:txBody>
    </xdr:sp>
    <xdr:clientData/>
  </xdr:twoCellAnchor>
  <xdr:twoCellAnchor>
    <xdr:from>
      <xdr:col>5</xdr:col>
      <xdr:colOff>257175</xdr:colOff>
      <xdr:row>1</xdr:row>
      <xdr:rowOff>28575</xdr:rowOff>
    </xdr:from>
    <xdr:to>
      <xdr:col>7</xdr:col>
      <xdr:colOff>409575</xdr:colOff>
      <xdr:row>12</xdr:row>
      <xdr:rowOff>76200</xdr:rowOff>
    </xdr:to>
    <xdr:sp macro="" textlink="">
      <xdr:nvSpPr>
        <xdr:cNvPr id="32769" name="AutoShape 1"/>
        <xdr:cNvSpPr>
          <a:spLocks noChangeArrowheads="1"/>
        </xdr:cNvSpPr>
      </xdr:nvSpPr>
      <xdr:spPr bwMode="auto">
        <a:xfrm>
          <a:off x="4019550" y="247650"/>
          <a:ext cx="4114800" cy="1971675"/>
        </a:xfrm>
        <a:prstGeom prst="roundRect">
          <a:avLst>
            <a:gd name="adj" fmla="val 8213"/>
          </a:avLst>
        </a:prstGeom>
        <a:solidFill>
          <a:srgbClr val="DDFFDD"/>
        </a:solidFill>
        <a:ln w="9525">
          <a:solidFill>
            <a:srgbClr xmlns:mc="http://schemas.openxmlformats.org/markup-compatibility/2006" xmlns:a14="http://schemas.microsoft.com/office/drawing/2010/main" val="00FF00" mc:Ignorable="a14" a14:legacySpreadsheetColorIndex="11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今度は少しむずかしくなります。</a:t>
          </a:r>
        </a:p>
        <a:p>
          <a:pPr algn="l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料金の支払期限を「</a:t>
          </a:r>
          <a:r>
            <a:rPr lang="ja-JP" altLang="en-US" sz="14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請求日の</a:t>
          </a:r>
          <a:r>
            <a:rPr lang="ja-JP" altLang="en-US" sz="14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翌月末日</a:t>
          </a:r>
          <a:r>
            <a:rPr lang="ja-JP" altLang="en-US" sz="14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まで</a:t>
          </a: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」とする時、「支払期限」（翌月末日）を表示できるような式を</a:t>
          </a:r>
          <a:r>
            <a:rPr lang="en-US" altLang="ja-JP" sz="14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E11</a:t>
          </a: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セルに設定して下さい。</a:t>
          </a:r>
        </a:p>
        <a:p>
          <a:pPr algn="l" rtl="0">
            <a:lnSpc>
              <a:spcPts val="1700"/>
            </a:lnSpc>
            <a:defRPr sz="1000"/>
          </a:pPr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左の例では</a:t>
          </a:r>
          <a:r>
            <a:rPr lang="en-US" altLang="ja-JP" sz="14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2019/11/30</a:t>
          </a: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と表示されればＯＫです。</a:t>
          </a:r>
        </a:p>
        <a:p>
          <a:pPr algn="l" rtl="0">
            <a:lnSpc>
              <a:spcPts val="1700"/>
            </a:lnSpc>
            <a:defRPr sz="1000"/>
          </a:pPr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　　　　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/>
  <dimension ref="A1:D41"/>
  <sheetViews>
    <sheetView showGridLines="0" tabSelected="1" zoomScaleNormal="100" workbookViewId="0">
      <selection activeCell="B3" sqref="B3"/>
    </sheetView>
  </sheetViews>
  <sheetFormatPr defaultRowHeight="13.5"/>
  <cols>
    <col min="1" max="1" width="16.125" bestFit="1" customWidth="1"/>
    <col min="2" max="2" width="12.625" bestFit="1" customWidth="1"/>
    <col min="4" max="4" width="11.625" bestFit="1" customWidth="1"/>
  </cols>
  <sheetData>
    <row r="1" spans="1:4" ht="20.25" thickTop="1" thickBot="1">
      <c r="A1" s="32"/>
      <c r="B1" s="30" t="s">
        <v>58</v>
      </c>
      <c r="C1" s="17"/>
      <c r="D1" s="17"/>
    </row>
    <row r="2" spans="1:4" ht="15" thickTop="1" thickBot="1">
      <c r="A2" s="17"/>
      <c r="B2" s="17"/>
      <c r="C2" s="17"/>
      <c r="D2" s="17"/>
    </row>
    <row r="3" spans="1:4" ht="22.5" thickTop="1" thickBot="1">
      <c r="A3" s="17"/>
      <c r="B3" s="33"/>
      <c r="C3" s="30" t="s">
        <v>47</v>
      </c>
      <c r="D3" s="17"/>
    </row>
    <row r="4" spans="1:4" ht="14.25" thickTop="1"/>
    <row r="37" spans="1:4" ht="14.25" thickBot="1"/>
    <row r="38" spans="1:4" ht="20.25" thickTop="1" thickBot="1">
      <c r="A38" s="32">
        <f ca="1">YEAR(TODAY())</f>
        <v>2020</v>
      </c>
      <c r="B38" s="30" t="s">
        <v>58</v>
      </c>
      <c r="C38" s="17"/>
      <c r="D38" s="17"/>
    </row>
    <row r="39" spans="1:4" ht="15" thickTop="1" thickBot="1">
      <c r="A39" s="17"/>
      <c r="B39" s="17"/>
      <c r="C39" s="17"/>
      <c r="D39" s="17"/>
    </row>
    <row r="40" spans="1:4" ht="22.5" thickTop="1" thickBot="1">
      <c r="A40" s="17"/>
      <c r="B40" s="33">
        <f ca="1">DATE(A38,12,31)-TODAY()+1</f>
        <v>238</v>
      </c>
      <c r="C40" s="30" t="s">
        <v>47</v>
      </c>
      <c r="D40" s="17"/>
    </row>
    <row r="41" spans="1:4" ht="14.25" thickTop="1"/>
  </sheetData>
  <phoneticPr fontId="2"/>
  <pageMargins left="0.75" right="0.75" top="1" bottom="1" header="0.51200000000000001" footer="0.51200000000000001"/>
  <pageSetup paperSize="9" scale="73" orientation="portrait" horizontalDpi="400" verticalDpi="4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D39"/>
  <sheetViews>
    <sheetView showGridLines="0" zoomScaleNormal="100" workbookViewId="0">
      <selection activeCell="B4" sqref="B4"/>
    </sheetView>
  </sheetViews>
  <sheetFormatPr defaultRowHeight="13.5"/>
  <cols>
    <col min="1" max="1" width="10.5" bestFit="1" customWidth="1"/>
    <col min="4" max="4" width="11.625" bestFit="1" customWidth="1"/>
  </cols>
  <sheetData>
    <row r="1" spans="1:4" ht="20.25" thickTop="1" thickBot="1">
      <c r="A1" s="29">
        <f ca="1">YEAR(TODAY())</f>
        <v>2020</v>
      </c>
      <c r="B1" s="30" t="s">
        <v>58</v>
      </c>
      <c r="C1" s="17"/>
      <c r="D1" s="17"/>
    </row>
    <row r="2" spans="1:4" ht="15" thickTop="1" thickBot="1">
      <c r="A2" s="17"/>
      <c r="B2" s="17"/>
      <c r="C2" s="17"/>
      <c r="D2" s="17"/>
    </row>
    <row r="3" spans="1:4" ht="22.5" thickTop="1" thickBot="1">
      <c r="A3" s="17"/>
      <c r="B3" s="31">
        <f ca="1">DATE(A1,12,31)-TODAY()+1</f>
        <v>238</v>
      </c>
      <c r="C3" s="30" t="s">
        <v>47</v>
      </c>
      <c r="D3" s="17"/>
    </row>
    <row r="4" spans="1:4" ht="14.25" thickTop="1"/>
    <row r="38" spans="1:4" ht="18.75">
      <c r="A38" s="15" t="s">
        <v>48</v>
      </c>
      <c r="B38" s="15"/>
    </row>
    <row r="39" spans="1:4" ht="18.75">
      <c r="A39" s="16">
        <f ca="1">DATE(YEAR(TODAY())+1,1,1)-TODAY()</f>
        <v>238</v>
      </c>
      <c r="B39" s="15" t="s">
        <v>47</v>
      </c>
      <c r="D39" s="14"/>
    </row>
  </sheetData>
  <phoneticPr fontId="2"/>
  <pageMargins left="0.75" right="0.75" top="1" bottom="1" header="0.51200000000000001" footer="0.51200000000000001"/>
  <pageSetup paperSize="9" scale="73" orientation="portrait" horizontalDpi="400" verticalDpi="4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/>
  <dimension ref="B1:E83"/>
  <sheetViews>
    <sheetView showGridLines="0" workbookViewId="0">
      <selection activeCell="C11" sqref="C11"/>
    </sheetView>
  </sheetViews>
  <sheetFormatPr defaultRowHeight="13.5"/>
  <cols>
    <col min="2" max="2" width="17.625" customWidth="1"/>
    <col min="3" max="3" width="19.5" customWidth="1"/>
    <col min="4" max="4" width="9.125" bestFit="1" customWidth="1"/>
  </cols>
  <sheetData>
    <row r="1" spans="2:3" ht="47.25" customHeight="1"/>
    <row r="10" spans="2:3">
      <c r="B10" s="13" t="s">
        <v>0</v>
      </c>
      <c r="C10" s="13" t="s">
        <v>2</v>
      </c>
    </row>
    <row r="11" spans="2:3">
      <c r="B11" s="3" t="s">
        <v>3</v>
      </c>
      <c r="C11" s="6">
        <v>29504</v>
      </c>
    </row>
    <row r="12" spans="2:3">
      <c r="B12" s="4" t="s">
        <v>4</v>
      </c>
      <c r="C12" s="6">
        <v>29596</v>
      </c>
    </row>
    <row r="13" spans="2:3">
      <c r="B13" s="5" t="s">
        <v>5</v>
      </c>
      <c r="C13" s="6">
        <v>30970</v>
      </c>
    </row>
    <row r="14" spans="2:3">
      <c r="B14" s="4" t="s">
        <v>6</v>
      </c>
      <c r="C14" s="6">
        <v>30204</v>
      </c>
    </row>
    <row r="15" spans="2:3">
      <c r="B15" s="5" t="s">
        <v>7</v>
      </c>
      <c r="C15" s="6">
        <v>30081</v>
      </c>
    </row>
    <row r="16" spans="2:3">
      <c r="B16" s="3" t="s">
        <v>9</v>
      </c>
      <c r="C16" s="6">
        <v>29931</v>
      </c>
    </row>
    <row r="17" spans="2:3">
      <c r="B17" s="5" t="s">
        <v>12</v>
      </c>
      <c r="C17" s="6">
        <v>29813</v>
      </c>
    </row>
    <row r="18" spans="2:3">
      <c r="B18" s="5" t="s">
        <v>10</v>
      </c>
      <c r="C18" s="6">
        <v>29382</v>
      </c>
    </row>
    <row r="19" spans="2:3">
      <c r="B19" s="3" t="s">
        <v>13</v>
      </c>
      <c r="C19" s="6">
        <v>30451</v>
      </c>
    </row>
    <row r="20" spans="2:3">
      <c r="B20" s="5" t="s">
        <v>14</v>
      </c>
      <c r="C20" s="6">
        <v>30249</v>
      </c>
    </row>
    <row r="21" spans="2:3">
      <c r="B21" s="5" t="s">
        <v>15</v>
      </c>
      <c r="C21" s="6">
        <v>29691</v>
      </c>
    </row>
    <row r="22" spans="2:3">
      <c r="B22" s="5" t="s">
        <v>21</v>
      </c>
      <c r="C22" s="6">
        <v>30461</v>
      </c>
    </row>
    <row r="23" spans="2:3">
      <c r="B23" s="4" t="s">
        <v>16</v>
      </c>
      <c r="C23" s="6">
        <v>29648</v>
      </c>
    </row>
    <row r="24" spans="2:3">
      <c r="B24" s="5" t="s">
        <v>17</v>
      </c>
      <c r="C24" s="6">
        <v>29265</v>
      </c>
    </row>
    <row r="25" spans="2:3">
      <c r="B25" s="5" t="s">
        <v>18</v>
      </c>
      <c r="C25" s="6">
        <v>29850</v>
      </c>
    </row>
    <row r="26" spans="2:3">
      <c r="B26" s="4" t="s">
        <v>19</v>
      </c>
      <c r="C26" s="6">
        <v>29441</v>
      </c>
    </row>
    <row r="27" spans="2:3">
      <c r="B27" s="5" t="s">
        <v>20</v>
      </c>
      <c r="C27" s="6">
        <v>30416</v>
      </c>
    </row>
    <row r="28" spans="2:3">
      <c r="B28" s="5" t="s">
        <v>22</v>
      </c>
      <c r="C28" s="6">
        <v>29991</v>
      </c>
    </row>
    <row r="29" spans="2:3">
      <c r="B29" s="5" t="s">
        <v>23</v>
      </c>
      <c r="C29" s="6">
        <v>29853</v>
      </c>
    </row>
    <row r="30" spans="2:3">
      <c r="B30" s="5" t="s">
        <v>24</v>
      </c>
      <c r="C30" s="6">
        <v>29315</v>
      </c>
    </row>
    <row r="31" spans="2:3">
      <c r="B31" s="5" t="s">
        <v>25</v>
      </c>
      <c r="C31" s="6">
        <v>29281</v>
      </c>
    </row>
    <row r="32" spans="2:3">
      <c r="B32" s="5" t="s">
        <v>8</v>
      </c>
      <c r="C32" s="6">
        <v>29900</v>
      </c>
    </row>
    <row r="33" spans="2:3">
      <c r="B33" s="3" t="s">
        <v>11</v>
      </c>
      <c r="C33" s="6">
        <v>29789</v>
      </c>
    </row>
    <row r="60" spans="2:5">
      <c r="B60" s="13" t="s">
        <v>0</v>
      </c>
      <c r="C60" s="13" t="s">
        <v>2</v>
      </c>
      <c r="D60" s="34" t="s">
        <v>59</v>
      </c>
      <c r="E60" s="34" t="s">
        <v>60</v>
      </c>
    </row>
    <row r="61" spans="2:5">
      <c r="B61" s="4" t="s">
        <v>4</v>
      </c>
      <c r="C61" s="6">
        <v>29596</v>
      </c>
      <c r="D61">
        <f t="shared" ref="D61:D83" si="0">MONTH(C61)</f>
        <v>1</v>
      </c>
      <c r="E61">
        <f t="shared" ref="E61:E83" si="1">DAY(C61)</f>
        <v>10</v>
      </c>
    </row>
    <row r="62" spans="2:5">
      <c r="B62" s="5" t="s">
        <v>22</v>
      </c>
      <c r="C62" s="6">
        <v>29991</v>
      </c>
      <c r="D62">
        <f t="shared" si="0"/>
        <v>2</v>
      </c>
      <c r="E62">
        <f t="shared" si="1"/>
        <v>9</v>
      </c>
    </row>
    <row r="63" spans="2:5">
      <c r="B63" s="5" t="s">
        <v>17</v>
      </c>
      <c r="C63" s="6">
        <v>29265</v>
      </c>
      <c r="D63">
        <f t="shared" si="0"/>
        <v>2</v>
      </c>
      <c r="E63">
        <f t="shared" si="1"/>
        <v>14</v>
      </c>
    </row>
    <row r="64" spans="2:5">
      <c r="B64" s="5" t="s">
        <v>25</v>
      </c>
      <c r="C64" s="6">
        <v>29281</v>
      </c>
      <c r="D64">
        <f t="shared" si="0"/>
        <v>3</v>
      </c>
      <c r="E64">
        <f t="shared" si="1"/>
        <v>1</v>
      </c>
    </row>
    <row r="65" spans="2:5">
      <c r="B65" s="4" t="s">
        <v>16</v>
      </c>
      <c r="C65" s="6">
        <v>29648</v>
      </c>
      <c r="D65">
        <f t="shared" si="0"/>
        <v>3</v>
      </c>
      <c r="E65">
        <f t="shared" si="1"/>
        <v>3</v>
      </c>
    </row>
    <row r="66" spans="2:5">
      <c r="B66" s="5" t="s">
        <v>24</v>
      </c>
      <c r="C66" s="6">
        <v>29315</v>
      </c>
      <c r="D66">
        <f t="shared" si="0"/>
        <v>4</v>
      </c>
      <c r="E66">
        <f t="shared" si="1"/>
        <v>4</v>
      </c>
    </row>
    <row r="67" spans="2:5">
      <c r="B67" s="5" t="s">
        <v>20</v>
      </c>
      <c r="C67" s="6">
        <v>30416</v>
      </c>
      <c r="D67">
        <f t="shared" si="0"/>
        <v>4</v>
      </c>
      <c r="E67">
        <f t="shared" si="1"/>
        <v>10</v>
      </c>
    </row>
    <row r="68" spans="2:5">
      <c r="B68" s="5" t="s">
        <v>15</v>
      </c>
      <c r="C68" s="6">
        <v>29691</v>
      </c>
      <c r="D68">
        <f t="shared" si="0"/>
        <v>4</v>
      </c>
      <c r="E68">
        <f t="shared" si="1"/>
        <v>15</v>
      </c>
    </row>
    <row r="69" spans="2:5">
      <c r="B69" s="5" t="s">
        <v>7</v>
      </c>
      <c r="C69" s="6">
        <v>30081</v>
      </c>
      <c r="D69">
        <f t="shared" si="0"/>
        <v>5</v>
      </c>
      <c r="E69">
        <f t="shared" si="1"/>
        <v>10</v>
      </c>
    </row>
    <row r="70" spans="2:5">
      <c r="B70" s="3" t="s">
        <v>13</v>
      </c>
      <c r="C70" s="6">
        <v>30451</v>
      </c>
      <c r="D70">
        <f t="shared" si="0"/>
        <v>5</v>
      </c>
      <c r="E70">
        <f t="shared" si="1"/>
        <v>15</v>
      </c>
    </row>
    <row r="71" spans="2:5">
      <c r="B71" s="5" t="s">
        <v>21</v>
      </c>
      <c r="C71" s="6">
        <v>30461</v>
      </c>
      <c r="D71">
        <f t="shared" si="0"/>
        <v>5</v>
      </c>
      <c r="E71">
        <f t="shared" si="1"/>
        <v>25</v>
      </c>
    </row>
    <row r="72" spans="2:5">
      <c r="B72" s="5" t="s">
        <v>10</v>
      </c>
      <c r="C72" s="6">
        <v>29382</v>
      </c>
      <c r="D72">
        <f t="shared" si="0"/>
        <v>6</v>
      </c>
      <c r="E72">
        <f t="shared" si="1"/>
        <v>10</v>
      </c>
    </row>
    <row r="73" spans="2:5">
      <c r="B73" s="3" t="s">
        <v>11</v>
      </c>
      <c r="C73" s="6">
        <v>29789</v>
      </c>
      <c r="D73">
        <f t="shared" si="0"/>
        <v>7</v>
      </c>
      <c r="E73">
        <f t="shared" si="1"/>
        <v>22</v>
      </c>
    </row>
    <row r="74" spans="2:5">
      <c r="B74" s="4" t="s">
        <v>19</v>
      </c>
      <c r="C74" s="6">
        <v>29441</v>
      </c>
      <c r="D74">
        <f t="shared" si="0"/>
        <v>8</v>
      </c>
      <c r="E74">
        <f t="shared" si="1"/>
        <v>8</v>
      </c>
    </row>
    <row r="75" spans="2:5">
      <c r="B75" s="5" t="s">
        <v>12</v>
      </c>
      <c r="C75" s="6">
        <v>29813</v>
      </c>
      <c r="D75">
        <f t="shared" si="0"/>
        <v>8</v>
      </c>
      <c r="E75">
        <f t="shared" si="1"/>
        <v>15</v>
      </c>
    </row>
    <row r="76" spans="2:5">
      <c r="B76" s="4" t="s">
        <v>6</v>
      </c>
      <c r="C76" s="6">
        <v>30204</v>
      </c>
      <c r="D76">
        <f t="shared" si="0"/>
        <v>9</v>
      </c>
      <c r="E76">
        <f t="shared" si="1"/>
        <v>10</v>
      </c>
    </row>
    <row r="77" spans="2:5">
      <c r="B77" s="5" t="s">
        <v>18</v>
      </c>
      <c r="C77" s="6">
        <v>29850</v>
      </c>
      <c r="D77">
        <f t="shared" si="0"/>
        <v>9</v>
      </c>
      <c r="E77">
        <f t="shared" si="1"/>
        <v>21</v>
      </c>
    </row>
    <row r="78" spans="2:5">
      <c r="B78" s="5" t="s">
        <v>23</v>
      </c>
      <c r="C78" s="6">
        <v>29853</v>
      </c>
      <c r="D78">
        <f t="shared" si="0"/>
        <v>9</v>
      </c>
      <c r="E78">
        <f t="shared" si="1"/>
        <v>24</v>
      </c>
    </row>
    <row r="79" spans="2:5">
      <c r="B79" s="3" t="s">
        <v>3</v>
      </c>
      <c r="C79" s="6">
        <v>29504</v>
      </c>
      <c r="D79">
        <f t="shared" si="0"/>
        <v>10</v>
      </c>
      <c r="E79">
        <f t="shared" si="1"/>
        <v>10</v>
      </c>
    </row>
    <row r="80" spans="2:5">
      <c r="B80" s="5" t="s">
        <v>5</v>
      </c>
      <c r="C80" s="6">
        <v>30970</v>
      </c>
      <c r="D80">
        <f t="shared" si="0"/>
        <v>10</v>
      </c>
      <c r="E80">
        <f t="shared" si="1"/>
        <v>15</v>
      </c>
    </row>
    <row r="81" spans="2:5">
      <c r="B81" s="5" t="s">
        <v>14</v>
      </c>
      <c r="C81" s="6">
        <v>30249</v>
      </c>
      <c r="D81">
        <f t="shared" si="0"/>
        <v>10</v>
      </c>
      <c r="E81">
        <f t="shared" si="1"/>
        <v>25</v>
      </c>
    </row>
    <row r="82" spans="2:5">
      <c r="B82" s="5" t="s">
        <v>8</v>
      </c>
      <c r="C82" s="6">
        <v>29900</v>
      </c>
      <c r="D82">
        <f t="shared" si="0"/>
        <v>11</v>
      </c>
      <c r="E82">
        <f t="shared" si="1"/>
        <v>10</v>
      </c>
    </row>
    <row r="83" spans="2:5">
      <c r="B83" s="3" t="s">
        <v>9</v>
      </c>
      <c r="C83" s="6">
        <v>29931</v>
      </c>
      <c r="D83">
        <f t="shared" si="0"/>
        <v>12</v>
      </c>
      <c r="E83">
        <f t="shared" si="1"/>
        <v>11</v>
      </c>
    </row>
  </sheetData>
  <phoneticPr fontId="2"/>
  <pageMargins left="0.75" right="0.75" top="1" bottom="1" header="0.51200000000000001" footer="0.51200000000000001"/>
  <pageSetup paperSize="9" orientation="portrait" horizontalDpi="400" verticalDpi="400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3:H52"/>
  <sheetViews>
    <sheetView showGridLines="0" workbookViewId="0">
      <selection activeCell="H7" sqref="H7"/>
    </sheetView>
  </sheetViews>
  <sheetFormatPr defaultRowHeight="13.5"/>
  <cols>
    <col min="1" max="16384" width="9" style="17"/>
  </cols>
  <sheetData>
    <row r="3" spans="2:8">
      <c r="B3" s="17" t="s">
        <v>49</v>
      </c>
    </row>
    <row r="4" spans="2:8">
      <c r="B4" s="18" t="s">
        <v>1</v>
      </c>
      <c r="C4" s="18" t="s">
        <v>50</v>
      </c>
      <c r="D4" s="18" t="s">
        <v>51</v>
      </c>
      <c r="E4" s="18" t="s">
        <v>52</v>
      </c>
    </row>
    <row r="5" spans="2:8">
      <c r="B5" s="19">
        <v>37500</v>
      </c>
      <c r="C5" s="20">
        <v>0.37847222222222227</v>
      </c>
      <c r="D5" s="20">
        <v>0.75624999999999998</v>
      </c>
      <c r="E5" s="20">
        <f>D5-C5</f>
        <v>0.37777777777777771</v>
      </c>
      <c r="G5" s="17" t="s">
        <v>53</v>
      </c>
    </row>
    <row r="6" spans="2:8" ht="14.25" thickBot="1">
      <c r="B6" s="19">
        <v>37501</v>
      </c>
      <c r="C6" s="20">
        <v>0.38541666666666669</v>
      </c>
      <c r="D6" s="20">
        <v>0.75</v>
      </c>
      <c r="E6" s="20">
        <f t="shared" ref="E6:E14" si="0">D6-C6</f>
        <v>0.36458333333333331</v>
      </c>
      <c r="G6" s="21" t="s">
        <v>56</v>
      </c>
      <c r="H6" s="26">
        <v>750</v>
      </c>
    </row>
    <row r="7" spans="2:8" ht="15" thickTop="1" thickBot="1">
      <c r="B7" s="19">
        <v>37502</v>
      </c>
      <c r="C7" s="20">
        <v>0.36249999999999999</v>
      </c>
      <c r="D7" s="20">
        <v>0.72916666666666663</v>
      </c>
      <c r="E7" s="20">
        <f t="shared" si="0"/>
        <v>0.36666666666666664</v>
      </c>
      <c r="G7" s="25" t="s">
        <v>54</v>
      </c>
      <c r="H7" s="27"/>
    </row>
    <row r="8" spans="2:8" ht="14.25" thickTop="1">
      <c r="B8" s="19">
        <v>37503</v>
      </c>
      <c r="C8" s="20">
        <v>0.3888888888888889</v>
      </c>
      <c r="D8" s="20">
        <v>0.75347222222222221</v>
      </c>
      <c r="E8" s="20">
        <f t="shared" si="0"/>
        <v>0.36458333333333331</v>
      </c>
    </row>
    <row r="9" spans="2:8">
      <c r="B9" s="19">
        <v>37504</v>
      </c>
      <c r="C9" s="20">
        <v>0.35069444444444442</v>
      </c>
      <c r="D9" s="20">
        <v>0.76111111111111107</v>
      </c>
      <c r="E9" s="20">
        <f t="shared" si="0"/>
        <v>0.41041666666666665</v>
      </c>
    </row>
    <row r="10" spans="2:8">
      <c r="B10" s="19">
        <v>37505</v>
      </c>
      <c r="C10" s="20">
        <v>0.34722222222222227</v>
      </c>
      <c r="D10" s="20">
        <v>0.72986111111111107</v>
      </c>
      <c r="E10" s="20">
        <f t="shared" si="0"/>
        <v>0.38263888888888881</v>
      </c>
    </row>
    <row r="11" spans="2:8">
      <c r="B11" s="19">
        <v>37506</v>
      </c>
      <c r="C11" s="20">
        <v>0.35416666666666669</v>
      </c>
      <c r="D11" s="20">
        <v>0.77777777777777779</v>
      </c>
      <c r="E11" s="20">
        <f t="shared" si="0"/>
        <v>0.4236111111111111</v>
      </c>
    </row>
    <row r="12" spans="2:8">
      <c r="B12" s="19">
        <v>37507</v>
      </c>
      <c r="C12" s="20">
        <v>0.3576388888888889</v>
      </c>
      <c r="D12" s="20">
        <v>0.74305555555555547</v>
      </c>
      <c r="E12" s="20">
        <f t="shared" si="0"/>
        <v>0.38541666666666657</v>
      </c>
    </row>
    <row r="13" spans="2:8">
      <c r="B13" s="19">
        <v>37508</v>
      </c>
      <c r="C13" s="20">
        <v>0.36458333333333331</v>
      </c>
      <c r="D13" s="20">
        <v>0.72916666666666663</v>
      </c>
      <c r="E13" s="20">
        <f t="shared" si="0"/>
        <v>0.36458333333333331</v>
      </c>
    </row>
    <row r="14" spans="2:8">
      <c r="B14" s="19">
        <v>37509</v>
      </c>
      <c r="C14" s="20">
        <v>0.33333333333333331</v>
      </c>
      <c r="D14" s="20">
        <v>0.71736111111111101</v>
      </c>
      <c r="E14" s="20">
        <f t="shared" si="0"/>
        <v>0.38402777777777769</v>
      </c>
    </row>
    <row r="15" spans="2:8">
      <c r="B15" s="23"/>
      <c r="D15" s="18" t="s">
        <v>55</v>
      </c>
      <c r="E15" s="24">
        <f>SUM(E5:E14)</f>
        <v>3.8243055555555556</v>
      </c>
    </row>
    <row r="40" spans="2:8">
      <c r="B40" s="17" t="s">
        <v>49</v>
      </c>
    </row>
    <row r="41" spans="2:8">
      <c r="B41" s="18" t="s">
        <v>1</v>
      </c>
      <c r="C41" s="18" t="s">
        <v>50</v>
      </c>
      <c r="D41" s="18" t="s">
        <v>51</v>
      </c>
      <c r="E41" s="18" t="s">
        <v>52</v>
      </c>
    </row>
    <row r="42" spans="2:8">
      <c r="B42" s="19">
        <v>37500</v>
      </c>
      <c r="C42" s="20">
        <v>0.37847222222222227</v>
      </c>
      <c r="D42" s="20">
        <v>0.75624999999999998</v>
      </c>
      <c r="E42" s="20">
        <f>D42-C42</f>
        <v>0.37777777777777771</v>
      </c>
      <c r="G42" s="17" t="s">
        <v>53</v>
      </c>
    </row>
    <row r="43" spans="2:8">
      <c r="B43" s="19">
        <v>37501</v>
      </c>
      <c r="C43" s="20">
        <v>0.38541666666666669</v>
      </c>
      <c r="D43" s="20">
        <v>0.75</v>
      </c>
      <c r="E43" s="20">
        <f t="shared" ref="E43:E51" si="1">D43-C43</f>
        <v>0.36458333333333331</v>
      </c>
      <c r="G43" s="21" t="s">
        <v>56</v>
      </c>
      <c r="H43" s="22">
        <v>750</v>
      </c>
    </row>
    <row r="44" spans="2:8">
      <c r="B44" s="19">
        <v>37502</v>
      </c>
      <c r="C44" s="20">
        <v>0.36249999999999999</v>
      </c>
      <c r="D44" s="20">
        <v>0.72916666666666663</v>
      </c>
      <c r="E44" s="20">
        <f t="shared" si="1"/>
        <v>0.36666666666666664</v>
      </c>
      <c r="G44" s="21" t="s">
        <v>54</v>
      </c>
      <c r="H44" s="22">
        <f>ROUND(E52*24*H43,0)</f>
        <v>68838</v>
      </c>
    </row>
    <row r="45" spans="2:8">
      <c r="B45" s="19">
        <v>37503</v>
      </c>
      <c r="C45" s="20">
        <v>0.3888888888888889</v>
      </c>
      <c r="D45" s="20">
        <v>0.75347222222222221</v>
      </c>
      <c r="E45" s="20">
        <f t="shared" si="1"/>
        <v>0.36458333333333331</v>
      </c>
    </row>
    <row r="46" spans="2:8">
      <c r="B46" s="19">
        <v>37504</v>
      </c>
      <c r="C46" s="20">
        <v>0.35069444444444442</v>
      </c>
      <c r="D46" s="20">
        <v>0.76111111111111107</v>
      </c>
      <c r="E46" s="20">
        <f t="shared" si="1"/>
        <v>0.41041666666666665</v>
      </c>
    </row>
    <row r="47" spans="2:8">
      <c r="B47" s="19">
        <v>37505</v>
      </c>
      <c r="C47" s="20">
        <v>0.34722222222222227</v>
      </c>
      <c r="D47" s="20">
        <v>0.72986111111111107</v>
      </c>
      <c r="E47" s="20">
        <f t="shared" si="1"/>
        <v>0.38263888888888881</v>
      </c>
    </row>
    <row r="48" spans="2:8">
      <c r="B48" s="19">
        <v>37506</v>
      </c>
      <c r="C48" s="20">
        <v>0.35416666666666669</v>
      </c>
      <c r="D48" s="20">
        <v>0.77777777777777779</v>
      </c>
      <c r="E48" s="20">
        <f t="shared" si="1"/>
        <v>0.4236111111111111</v>
      </c>
    </row>
    <row r="49" spans="2:5">
      <c r="B49" s="19">
        <v>37507</v>
      </c>
      <c r="C49" s="20">
        <v>0.3576388888888889</v>
      </c>
      <c r="D49" s="20">
        <v>0.74305555555555547</v>
      </c>
      <c r="E49" s="20">
        <f t="shared" si="1"/>
        <v>0.38541666666666657</v>
      </c>
    </row>
    <row r="50" spans="2:5">
      <c r="B50" s="19">
        <v>37508</v>
      </c>
      <c r="C50" s="20">
        <v>0.36458333333333331</v>
      </c>
      <c r="D50" s="20">
        <v>0.72916666666666663</v>
      </c>
      <c r="E50" s="20">
        <f t="shared" si="1"/>
        <v>0.36458333333333331</v>
      </c>
    </row>
    <row r="51" spans="2:5">
      <c r="B51" s="19">
        <v>37509</v>
      </c>
      <c r="C51" s="20">
        <v>0.33333333333333331</v>
      </c>
      <c r="D51" s="20">
        <v>0.71736111111111101</v>
      </c>
      <c r="E51" s="20">
        <f t="shared" si="1"/>
        <v>0.38402777777777769</v>
      </c>
    </row>
    <row r="52" spans="2:5">
      <c r="B52" s="23"/>
      <c r="D52" s="18" t="s">
        <v>55</v>
      </c>
      <c r="E52" s="24">
        <f>SUM(E42:E51)</f>
        <v>3.8243055555555556</v>
      </c>
    </row>
  </sheetData>
  <phoneticPr fontId="2"/>
  <pageMargins left="0.75" right="0.75" top="1" bottom="1" header="0.51200000000000001" footer="0.51200000000000001"/>
  <pageSetup paperSize="9" orientation="portrait" horizontalDpi="400" verticalDpi="4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E51"/>
  <sheetViews>
    <sheetView showGridLines="0" workbookViewId="0">
      <selection activeCell="E11" sqref="E11"/>
    </sheetView>
  </sheetViews>
  <sheetFormatPr defaultRowHeight="13.5"/>
  <cols>
    <col min="2" max="2" width="11.125" customWidth="1"/>
    <col min="5" max="5" width="11.625" bestFit="1" customWidth="1"/>
  </cols>
  <sheetData>
    <row r="1" spans="1:5" ht="17.25">
      <c r="A1" s="35" t="s">
        <v>26</v>
      </c>
      <c r="B1" s="35"/>
      <c r="C1" s="35"/>
      <c r="D1" s="1"/>
      <c r="E1" s="1"/>
    </row>
    <row r="2" spans="1:5">
      <c r="A2" s="1"/>
      <c r="B2" s="1"/>
      <c r="C2" s="1"/>
      <c r="D2" s="1"/>
      <c r="E2" s="1"/>
    </row>
    <row r="3" spans="1:5">
      <c r="A3" s="11" t="s">
        <v>27</v>
      </c>
      <c r="B3" s="11" t="s">
        <v>28</v>
      </c>
      <c r="C3" s="11" t="s">
        <v>29</v>
      </c>
      <c r="D3" s="11" t="s">
        <v>30</v>
      </c>
      <c r="E3" s="11" t="s">
        <v>31</v>
      </c>
    </row>
    <row r="4" spans="1:5">
      <c r="A4" s="8" t="s">
        <v>39</v>
      </c>
      <c r="B4" s="8" t="s">
        <v>32</v>
      </c>
      <c r="C4" s="12">
        <v>35000</v>
      </c>
      <c r="D4" s="8">
        <v>3</v>
      </c>
      <c r="E4" s="12">
        <f>C4*D4</f>
        <v>105000</v>
      </c>
    </row>
    <row r="5" spans="1:5">
      <c r="A5" s="8" t="s">
        <v>40</v>
      </c>
      <c r="B5" s="8" t="s">
        <v>41</v>
      </c>
      <c r="C5" s="12">
        <v>9800</v>
      </c>
      <c r="D5" s="8">
        <v>3</v>
      </c>
      <c r="E5" s="12">
        <f>C5*D5</f>
        <v>29400</v>
      </c>
    </row>
    <row r="6" spans="1:5">
      <c r="A6" s="8" t="s">
        <v>42</v>
      </c>
      <c r="B6" s="8" t="s">
        <v>33</v>
      </c>
      <c r="C6" s="12">
        <v>15000</v>
      </c>
      <c r="D6" s="8">
        <v>1</v>
      </c>
      <c r="E6" s="12">
        <f>C6*D6</f>
        <v>15000</v>
      </c>
    </row>
    <row r="7" spans="1:5">
      <c r="A7" s="1"/>
      <c r="B7" s="1"/>
      <c r="C7" s="2" t="s">
        <v>34</v>
      </c>
      <c r="D7" s="8"/>
      <c r="E7" s="12">
        <f>SUM(E4:E6)</f>
        <v>149400</v>
      </c>
    </row>
    <row r="8" spans="1:5">
      <c r="A8" s="1"/>
      <c r="B8" s="1"/>
      <c r="C8" s="2" t="s">
        <v>35</v>
      </c>
      <c r="D8" s="8"/>
      <c r="E8" s="12">
        <f>INT(E7*5%)</f>
        <v>7470</v>
      </c>
    </row>
    <row r="9" spans="1:5">
      <c r="A9" s="1"/>
      <c r="B9" s="1"/>
      <c r="C9" s="2" t="s">
        <v>36</v>
      </c>
      <c r="D9" s="8"/>
      <c r="E9" s="12">
        <f>SUM(E7:E8)</f>
        <v>156870</v>
      </c>
    </row>
    <row r="10" spans="1:5" ht="14.25" thickBot="1">
      <c r="A10" s="1"/>
      <c r="B10" s="1"/>
      <c r="C10" s="1"/>
      <c r="D10" s="1"/>
      <c r="E10" s="1"/>
    </row>
    <row r="11" spans="1:5" ht="15" thickTop="1" thickBot="1">
      <c r="A11" s="9" t="s">
        <v>37</v>
      </c>
      <c r="B11" s="10">
        <v>43762</v>
      </c>
      <c r="C11" s="36" t="s">
        <v>38</v>
      </c>
      <c r="D11" s="37"/>
      <c r="E11" s="28"/>
    </row>
    <row r="12" spans="1:5" ht="14.25" thickTop="1">
      <c r="A12" s="1"/>
      <c r="B12" s="1" t="s">
        <v>57</v>
      </c>
      <c r="C12" s="1"/>
      <c r="D12" s="1"/>
      <c r="E12" s="1"/>
    </row>
    <row r="40" spans="1:5" ht="17.25">
      <c r="A40" s="35" t="s">
        <v>26</v>
      </c>
      <c r="B40" s="35"/>
      <c r="C40" s="35"/>
      <c r="D40" s="1"/>
      <c r="E40" s="1"/>
    </row>
    <row r="41" spans="1:5">
      <c r="A41" s="1"/>
      <c r="B41" s="1"/>
      <c r="C41" s="1"/>
      <c r="D41" s="1"/>
      <c r="E41" s="1"/>
    </row>
    <row r="42" spans="1:5">
      <c r="A42" s="11" t="s">
        <v>27</v>
      </c>
      <c r="B42" s="11" t="s">
        <v>28</v>
      </c>
      <c r="C42" s="11" t="s">
        <v>29</v>
      </c>
      <c r="D42" s="11" t="s">
        <v>30</v>
      </c>
      <c r="E42" s="11" t="s">
        <v>31</v>
      </c>
    </row>
    <row r="43" spans="1:5">
      <c r="A43" s="8" t="s">
        <v>39</v>
      </c>
      <c r="B43" s="8" t="s">
        <v>32</v>
      </c>
      <c r="C43" s="12">
        <v>35000</v>
      </c>
      <c r="D43" s="8">
        <v>3</v>
      </c>
      <c r="E43" s="12">
        <f>C43*D43</f>
        <v>105000</v>
      </c>
    </row>
    <row r="44" spans="1:5">
      <c r="A44" s="8" t="s">
        <v>40</v>
      </c>
      <c r="B44" s="8" t="s">
        <v>41</v>
      </c>
      <c r="C44" s="12">
        <v>9800</v>
      </c>
      <c r="D44" s="8">
        <v>3</v>
      </c>
      <c r="E44" s="12">
        <f>C44*D44</f>
        <v>29400</v>
      </c>
    </row>
    <row r="45" spans="1:5">
      <c r="A45" s="8" t="s">
        <v>42</v>
      </c>
      <c r="B45" s="8" t="s">
        <v>33</v>
      </c>
      <c r="C45" s="12">
        <v>15000</v>
      </c>
      <c r="D45" s="8">
        <v>1</v>
      </c>
      <c r="E45" s="12">
        <f>C45*D45</f>
        <v>15000</v>
      </c>
    </row>
    <row r="46" spans="1:5">
      <c r="A46" s="1"/>
      <c r="B46" s="1"/>
      <c r="C46" s="2" t="s">
        <v>34</v>
      </c>
      <c r="D46" s="8"/>
      <c r="E46" s="12">
        <f>SUM(E43:E45)</f>
        <v>149400</v>
      </c>
    </row>
    <row r="47" spans="1:5">
      <c r="A47" s="1"/>
      <c r="B47" s="1"/>
      <c r="C47" s="2" t="s">
        <v>35</v>
      </c>
      <c r="D47" s="8"/>
      <c r="E47" s="12">
        <f>INT(E46*5%)</f>
        <v>7470</v>
      </c>
    </row>
    <row r="48" spans="1:5">
      <c r="A48" s="1"/>
      <c r="B48" s="1"/>
      <c r="C48" s="2" t="s">
        <v>36</v>
      </c>
      <c r="D48" s="8"/>
      <c r="E48" s="12">
        <f>SUM(E46:E47)</f>
        <v>156870</v>
      </c>
    </row>
    <row r="49" spans="1:5" ht="14.25" thickBot="1">
      <c r="A49" s="1"/>
      <c r="B49" s="1"/>
      <c r="C49" s="1"/>
      <c r="D49" s="1"/>
      <c r="E49" s="1"/>
    </row>
    <row r="50" spans="1:5" ht="15" thickTop="1" thickBot="1">
      <c r="A50" s="9" t="s">
        <v>37</v>
      </c>
      <c r="B50" s="10">
        <v>43762</v>
      </c>
      <c r="C50" s="36" t="s">
        <v>38</v>
      </c>
      <c r="D50" s="37"/>
      <c r="E50" s="28">
        <f>DATE(YEAR(B50),MONTH(B50)+1,15)</f>
        <v>43784</v>
      </c>
    </row>
    <row r="51" spans="1:5" ht="14.25" thickTop="1">
      <c r="A51" s="1"/>
      <c r="B51" s="1" t="s">
        <v>57</v>
      </c>
      <c r="C51" s="1"/>
      <c r="D51" s="1"/>
      <c r="E51" s="1"/>
    </row>
  </sheetData>
  <mergeCells count="4">
    <mergeCell ref="A1:C1"/>
    <mergeCell ref="C11:D11"/>
    <mergeCell ref="A40:C40"/>
    <mergeCell ref="C50:D50"/>
  </mergeCells>
  <phoneticPr fontId="2"/>
  <pageMargins left="0.75" right="0.75" top="1" bottom="1" header="0.51200000000000001" footer="0.51200000000000001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F81"/>
  <sheetViews>
    <sheetView showGridLines="0" zoomScaleNormal="100" workbookViewId="0">
      <selection activeCell="E11" sqref="E11"/>
    </sheetView>
  </sheetViews>
  <sheetFormatPr defaultRowHeight="13.5"/>
  <cols>
    <col min="1" max="1" width="9" style="1"/>
    <col min="2" max="2" width="12.875" style="1" bestFit="1" customWidth="1"/>
    <col min="3" max="3" width="11" style="1" customWidth="1"/>
    <col min="4" max="4" width="4.75" style="1" customWidth="1"/>
    <col min="5" max="5" width="11.75" style="1" bestFit="1" customWidth="1"/>
    <col min="6" max="6" width="43" style="1" customWidth="1"/>
    <col min="7" max="12" width="9" style="1"/>
    <col min="13" max="13" width="44" style="1" customWidth="1"/>
    <col min="14" max="16384" width="9" style="1"/>
  </cols>
  <sheetData>
    <row r="1" spans="1:5" ht="17.25">
      <c r="A1" s="35" t="s">
        <v>26</v>
      </c>
      <c r="B1" s="35"/>
      <c r="C1" s="35"/>
    </row>
    <row r="3" spans="1:5">
      <c r="A3" s="11" t="s">
        <v>27</v>
      </c>
      <c r="B3" s="11" t="s">
        <v>28</v>
      </c>
      <c r="C3" s="11" t="s">
        <v>29</v>
      </c>
      <c r="D3" s="11" t="s">
        <v>30</v>
      </c>
      <c r="E3" s="11" t="s">
        <v>31</v>
      </c>
    </row>
    <row r="4" spans="1:5">
      <c r="A4" s="8" t="s">
        <v>39</v>
      </c>
      <c r="B4" s="8" t="s">
        <v>32</v>
      </c>
      <c r="C4" s="12">
        <v>35000</v>
      </c>
      <c r="D4" s="8">
        <v>3</v>
      </c>
      <c r="E4" s="12">
        <f>C4*D4</f>
        <v>105000</v>
      </c>
    </row>
    <row r="5" spans="1:5">
      <c r="A5" s="8" t="s">
        <v>40</v>
      </c>
      <c r="B5" s="8" t="s">
        <v>41</v>
      </c>
      <c r="C5" s="12">
        <v>9800</v>
      </c>
      <c r="D5" s="8">
        <v>3</v>
      </c>
      <c r="E5" s="12">
        <f>C5*D5</f>
        <v>29400</v>
      </c>
    </row>
    <row r="6" spans="1:5">
      <c r="A6" s="8" t="s">
        <v>42</v>
      </c>
      <c r="B6" s="8" t="s">
        <v>33</v>
      </c>
      <c r="C6" s="12">
        <v>15000</v>
      </c>
      <c r="D6" s="8">
        <v>1</v>
      </c>
      <c r="E6" s="12">
        <f>C6*D6</f>
        <v>15000</v>
      </c>
    </row>
    <row r="7" spans="1:5">
      <c r="C7" s="2" t="s">
        <v>34</v>
      </c>
      <c r="D7" s="8"/>
      <c r="E7" s="12">
        <f>SUM(E4:E6)</f>
        <v>149400</v>
      </c>
    </row>
    <row r="8" spans="1:5">
      <c r="C8" s="2" t="s">
        <v>35</v>
      </c>
      <c r="D8" s="8"/>
      <c r="E8" s="12">
        <f>INT(E7*5%)</f>
        <v>7470</v>
      </c>
    </row>
    <row r="9" spans="1:5">
      <c r="C9" s="2" t="s">
        <v>36</v>
      </c>
      <c r="D9" s="8"/>
      <c r="E9" s="12">
        <f>SUM(E7:E8)</f>
        <v>156870</v>
      </c>
    </row>
    <row r="10" spans="1:5" ht="14.25" thickBot="1"/>
    <row r="11" spans="1:5" ht="15" thickTop="1" thickBot="1">
      <c r="A11" s="9" t="s">
        <v>37</v>
      </c>
      <c r="B11" s="10">
        <v>43762</v>
      </c>
      <c r="C11" s="36" t="s">
        <v>38</v>
      </c>
      <c r="D11" s="37"/>
      <c r="E11" s="28"/>
    </row>
    <row r="12" spans="1:5" ht="14.25" thickTop="1">
      <c r="B12" s="1" t="s">
        <v>46</v>
      </c>
    </row>
    <row r="40" spans="1:5" ht="17.25">
      <c r="A40" s="35" t="s">
        <v>26</v>
      </c>
      <c r="B40" s="35"/>
      <c r="C40" s="35"/>
    </row>
    <row r="42" spans="1:5">
      <c r="A42" s="11" t="s">
        <v>27</v>
      </c>
      <c r="B42" s="11" t="s">
        <v>28</v>
      </c>
      <c r="C42" s="11" t="s">
        <v>29</v>
      </c>
      <c r="D42" s="11" t="s">
        <v>30</v>
      </c>
      <c r="E42" s="11" t="s">
        <v>31</v>
      </c>
    </row>
    <row r="43" spans="1:5">
      <c r="A43" s="8" t="s">
        <v>39</v>
      </c>
      <c r="B43" s="8" t="s">
        <v>32</v>
      </c>
      <c r="C43" s="12">
        <v>35000</v>
      </c>
      <c r="D43" s="8">
        <v>3</v>
      </c>
      <c r="E43" s="12">
        <f>C43*D43</f>
        <v>105000</v>
      </c>
    </row>
    <row r="44" spans="1:5">
      <c r="A44" s="8" t="s">
        <v>40</v>
      </c>
      <c r="B44" s="8" t="s">
        <v>41</v>
      </c>
      <c r="C44" s="12">
        <v>9800</v>
      </c>
      <c r="D44" s="8">
        <v>3</v>
      </c>
      <c r="E44" s="12">
        <f>C44*D44</f>
        <v>29400</v>
      </c>
    </row>
    <row r="45" spans="1:5">
      <c r="A45" s="8" t="s">
        <v>42</v>
      </c>
      <c r="B45" s="8" t="s">
        <v>33</v>
      </c>
      <c r="C45" s="12">
        <v>15000</v>
      </c>
      <c r="D45" s="8">
        <v>1</v>
      </c>
      <c r="E45" s="12">
        <f>C45*D45</f>
        <v>15000</v>
      </c>
    </row>
    <row r="46" spans="1:5">
      <c r="C46" s="2" t="s">
        <v>34</v>
      </c>
      <c r="D46" s="8"/>
      <c r="E46" s="12">
        <f>SUM(E43:E45)</f>
        <v>149400</v>
      </c>
    </row>
    <row r="47" spans="1:5">
      <c r="C47" s="2" t="s">
        <v>35</v>
      </c>
      <c r="D47" s="8"/>
      <c r="E47" s="12">
        <f>INT(E46*5%)</f>
        <v>7470</v>
      </c>
    </row>
    <row r="48" spans="1:5">
      <c r="C48" s="2" t="s">
        <v>36</v>
      </c>
      <c r="D48" s="8"/>
      <c r="E48" s="12">
        <f>SUM(E46:E47)</f>
        <v>156870</v>
      </c>
    </row>
    <row r="50" spans="1:6">
      <c r="A50" s="9" t="s">
        <v>37</v>
      </c>
      <c r="B50" s="10">
        <v>43762</v>
      </c>
      <c r="C50" s="36" t="s">
        <v>38</v>
      </c>
      <c r="D50" s="36"/>
      <c r="E50" s="8"/>
    </row>
    <row r="51" spans="1:6">
      <c r="B51" s="1" t="s">
        <v>46</v>
      </c>
    </row>
    <row r="54" spans="1:6" ht="14.25">
      <c r="F54" s="7" t="s">
        <v>44</v>
      </c>
    </row>
    <row r="55" spans="1:6" ht="14.25">
      <c r="F55" s="7" t="s">
        <v>45</v>
      </c>
    </row>
    <row r="56" spans="1:6" ht="14.25">
      <c r="F56" s="7" t="s">
        <v>43</v>
      </c>
    </row>
    <row r="70" spans="1:5" ht="17.25">
      <c r="A70" s="35" t="s">
        <v>26</v>
      </c>
      <c r="B70" s="35"/>
      <c r="C70" s="35"/>
    </row>
    <row r="72" spans="1:5">
      <c r="A72" s="11" t="s">
        <v>27</v>
      </c>
      <c r="B72" s="11" t="s">
        <v>28</v>
      </c>
      <c r="C72" s="11" t="s">
        <v>29</v>
      </c>
      <c r="D72" s="11" t="s">
        <v>30</v>
      </c>
      <c r="E72" s="11" t="s">
        <v>31</v>
      </c>
    </row>
    <row r="73" spans="1:5">
      <c r="A73" s="8" t="s">
        <v>39</v>
      </c>
      <c r="B73" s="8" t="s">
        <v>32</v>
      </c>
      <c r="C73" s="12">
        <v>35000</v>
      </c>
      <c r="D73" s="8">
        <v>3</v>
      </c>
      <c r="E73" s="12">
        <f>C73*D73</f>
        <v>105000</v>
      </c>
    </row>
    <row r="74" spans="1:5">
      <c r="A74" s="8" t="s">
        <v>40</v>
      </c>
      <c r="B74" s="8" t="s">
        <v>41</v>
      </c>
      <c r="C74" s="12">
        <v>9800</v>
      </c>
      <c r="D74" s="8">
        <v>3</v>
      </c>
      <c r="E74" s="12">
        <f>C74*D74</f>
        <v>29400</v>
      </c>
    </row>
    <row r="75" spans="1:5">
      <c r="A75" s="8" t="s">
        <v>42</v>
      </c>
      <c r="B75" s="8" t="s">
        <v>33</v>
      </c>
      <c r="C75" s="12">
        <v>15000</v>
      </c>
      <c r="D75" s="8">
        <v>1</v>
      </c>
      <c r="E75" s="12">
        <f>C75*D75</f>
        <v>15000</v>
      </c>
    </row>
    <row r="76" spans="1:5">
      <c r="C76" s="2" t="s">
        <v>34</v>
      </c>
      <c r="D76" s="8"/>
      <c r="E76" s="12">
        <f>SUM(E73:E75)</f>
        <v>149400</v>
      </c>
    </row>
    <row r="77" spans="1:5">
      <c r="C77" s="2" t="s">
        <v>35</v>
      </c>
      <c r="D77" s="8"/>
      <c r="E77" s="12">
        <f>INT(E76*5%)</f>
        <v>7470</v>
      </c>
    </row>
    <row r="78" spans="1:5">
      <c r="C78" s="2" t="s">
        <v>36</v>
      </c>
      <c r="D78" s="8"/>
      <c r="E78" s="12">
        <f>SUM(E76:E77)</f>
        <v>156870</v>
      </c>
    </row>
    <row r="80" spans="1:5">
      <c r="A80" s="9" t="s">
        <v>37</v>
      </c>
      <c r="B80" s="10">
        <v>43762</v>
      </c>
      <c r="C80" s="36" t="s">
        <v>38</v>
      </c>
      <c r="D80" s="36"/>
      <c r="E80" s="10">
        <f>DATE(YEAR(B80),MONTH(B80)+2,1)-1</f>
        <v>43799</v>
      </c>
    </row>
    <row r="81" spans="2:2">
      <c r="B81" s="1" t="s">
        <v>46</v>
      </c>
    </row>
  </sheetData>
  <mergeCells count="6">
    <mergeCell ref="A70:C70"/>
    <mergeCell ref="C80:D80"/>
    <mergeCell ref="A1:C1"/>
    <mergeCell ref="C11:D11"/>
    <mergeCell ref="A40:C40"/>
    <mergeCell ref="C50:D50"/>
  </mergeCells>
  <phoneticPr fontId="2"/>
  <pageMargins left="0.75" right="0.75" top="1" bottom="1" header="0.51200000000000001" footer="0.51200000000000001"/>
  <pageSetup paperSize="9" scale="80" orientation="portrait" horizontalDpi="400" verticalDpi="4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問1</vt:lpstr>
      <vt:lpstr>問7-A</vt:lpstr>
      <vt:lpstr>問2</vt:lpstr>
      <vt:lpstr>問3</vt:lpstr>
      <vt:lpstr>問4</vt:lpstr>
      <vt:lpstr>問5</vt:lpstr>
      <vt:lpstr>問1!Print_Area</vt:lpstr>
      <vt:lpstr>問5!Print_Area</vt:lpstr>
      <vt:lpstr>'問7-A'!Print_Area</vt:lpstr>
    </vt:vector>
  </TitlesOfParts>
  <Company>青葉PCスクール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日付と時刻の関数</dc:title>
  <dc:creator>高橋哲郎</dc:creator>
  <cp:lastModifiedBy>Guest</cp:lastModifiedBy>
  <cp:lastPrinted>2003-07-15T11:40:00Z</cp:lastPrinted>
  <dcterms:created xsi:type="dcterms:W3CDTF">1998-11-01T12:01:33Z</dcterms:created>
  <dcterms:modified xsi:type="dcterms:W3CDTF">2020-05-07T19:09:37Z</dcterms:modified>
</cp:coreProperties>
</file>