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75" windowWidth="19440" windowHeight="10275"/>
  </bookViews>
  <sheets>
    <sheet name="定数表" sheetId="1" r:id="rId1"/>
    <sheet name="問題１" sheetId="9" r:id="rId2"/>
    <sheet name="１ 解答例" sheetId="4" r:id="rId3"/>
    <sheet name="問題２" sheetId="10" r:id="rId4"/>
    <sheet name="２  解答例" sheetId="11" r:id="rId5"/>
  </sheets>
  <definedNames>
    <definedName name="数値リスト">定数表!$K$5:$K$35</definedName>
    <definedName name="節気定数表">定数表!$B$5:$G$28</definedName>
    <definedName name="年リスト">定数表!$J$5:$J$35</definedName>
  </definedNames>
  <calcPr calcId="145621"/>
</workbook>
</file>

<file path=xl/calcChain.xml><?xml version="1.0" encoding="utf-8"?>
<calcChain xmlns="http://schemas.openxmlformats.org/spreadsheetml/2006/main">
  <c r="H28" i="11" l="1"/>
  <c r="F28" i="11"/>
  <c r="E28" i="11"/>
  <c r="D28" i="11"/>
  <c r="H27" i="11"/>
  <c r="F27" i="11"/>
  <c r="E27" i="11"/>
  <c r="D27" i="11"/>
  <c r="H26" i="11"/>
  <c r="F26" i="11"/>
  <c r="E26" i="11"/>
  <c r="D26" i="11"/>
  <c r="H25" i="11"/>
  <c r="F25" i="11"/>
  <c r="E25" i="11"/>
  <c r="D25" i="11"/>
  <c r="H24" i="11"/>
  <c r="F24" i="11"/>
  <c r="E24" i="11"/>
  <c r="D24" i="11"/>
  <c r="H23" i="11"/>
  <c r="F23" i="11"/>
  <c r="E23" i="11"/>
  <c r="D23" i="11"/>
  <c r="H22" i="11"/>
  <c r="F22" i="11"/>
  <c r="E22" i="11"/>
  <c r="D22" i="11"/>
  <c r="H21" i="11"/>
  <c r="F21" i="11"/>
  <c r="E21" i="11"/>
  <c r="D21" i="11"/>
  <c r="H20" i="11"/>
  <c r="F20" i="11"/>
  <c r="E20" i="11"/>
  <c r="D20" i="11"/>
  <c r="H19" i="11"/>
  <c r="F19" i="11"/>
  <c r="E19" i="11"/>
  <c r="D19" i="11"/>
  <c r="H18" i="11"/>
  <c r="F18" i="11"/>
  <c r="E18" i="11"/>
  <c r="D18" i="11"/>
  <c r="H17" i="11"/>
  <c r="F17" i="11"/>
  <c r="E17" i="11"/>
  <c r="D17" i="11"/>
  <c r="H16" i="11"/>
  <c r="F16" i="11"/>
  <c r="E16" i="11"/>
  <c r="D16" i="11"/>
  <c r="H15" i="11"/>
  <c r="F15" i="11"/>
  <c r="E15" i="11"/>
  <c r="D15" i="11"/>
  <c r="H14" i="11"/>
  <c r="F14" i="11"/>
  <c r="E14" i="11"/>
  <c r="D14" i="11"/>
  <c r="H13" i="11"/>
  <c r="F13" i="11"/>
  <c r="E13" i="11"/>
  <c r="D13" i="11"/>
  <c r="H12" i="11"/>
  <c r="F12" i="11"/>
  <c r="E12" i="11"/>
  <c r="D12" i="11"/>
  <c r="H11" i="11"/>
  <c r="F11" i="11"/>
  <c r="E11" i="11"/>
  <c r="D11" i="11"/>
  <c r="H10" i="11"/>
  <c r="F10" i="11"/>
  <c r="E10" i="11"/>
  <c r="D10" i="11"/>
  <c r="H9" i="11"/>
  <c r="F9" i="11"/>
  <c r="E9" i="11"/>
  <c r="D9" i="11"/>
  <c r="H8" i="11"/>
  <c r="F8" i="11"/>
  <c r="E8" i="11"/>
  <c r="D8" i="11"/>
  <c r="H7" i="11"/>
  <c r="F7" i="11"/>
  <c r="E7" i="11"/>
  <c r="D7" i="11"/>
  <c r="H6" i="11"/>
  <c r="F6" i="11"/>
  <c r="E6" i="11"/>
  <c r="D6" i="11"/>
  <c r="H5" i="11"/>
  <c r="F5" i="11"/>
  <c r="E5" i="11"/>
  <c r="D5" i="11"/>
  <c r="F5" i="4"/>
  <c r="F6" i="4"/>
  <c r="G5" i="11" l="1"/>
  <c r="I5" i="11" s="1"/>
  <c r="G7" i="11"/>
  <c r="I7" i="11" s="1"/>
  <c r="G9" i="11"/>
  <c r="I9" i="11" s="1"/>
  <c r="G11" i="11"/>
  <c r="I11" i="11" s="1"/>
  <c r="G13" i="11"/>
  <c r="I13" i="11" s="1"/>
  <c r="G15" i="11"/>
  <c r="I15" i="11" s="1"/>
  <c r="G17" i="11"/>
  <c r="I17" i="11" s="1"/>
  <c r="G19" i="11"/>
  <c r="I19" i="11" s="1"/>
  <c r="G21" i="11"/>
  <c r="I21" i="11" s="1"/>
  <c r="G23" i="11"/>
  <c r="I23" i="11" s="1"/>
  <c r="G25" i="11"/>
  <c r="I25" i="11" s="1"/>
  <c r="G27" i="11"/>
  <c r="I27" i="11" s="1"/>
  <c r="G6" i="11"/>
  <c r="I6" i="11" s="1"/>
  <c r="G8" i="11"/>
  <c r="I8" i="11" s="1"/>
  <c r="G10" i="11"/>
  <c r="I10" i="11" s="1"/>
  <c r="G12" i="11"/>
  <c r="I12" i="11" s="1"/>
  <c r="G14" i="11"/>
  <c r="I14" i="11" s="1"/>
  <c r="G16" i="11"/>
  <c r="I16" i="11" s="1"/>
  <c r="G18" i="11"/>
  <c r="I18" i="11" s="1"/>
  <c r="G20" i="11"/>
  <c r="I20" i="11" s="1"/>
  <c r="G22" i="11"/>
  <c r="I22" i="11" s="1"/>
  <c r="G24" i="11"/>
  <c r="I24" i="11" s="1"/>
  <c r="G26" i="11"/>
  <c r="I26" i="11" s="1"/>
  <c r="G28" i="11"/>
  <c r="I28" i="11" s="1"/>
  <c r="F7" i="4"/>
  <c r="C8" i="4" l="1"/>
</calcChain>
</file>

<file path=xl/sharedStrings.xml><?xml version="1.0" encoding="utf-8"?>
<sst xmlns="http://schemas.openxmlformats.org/spreadsheetml/2006/main" count="249" uniqueCount="66">
  <si>
    <t> [日] ＝ ＩＮＴ(Ｄ ＋ (Ａ × (Ｙ - １９００)) - ＩＮＴ((Ｙ - １９００) ÷ ４))</t>
  </si>
  <si>
    <t>A,D：定数 Y：年補正（1～4月）</t>
    <rPh sb="4" eb="6">
      <t>テイスウ</t>
    </rPh>
    <rPh sb="9" eb="10">
      <t>ネン</t>
    </rPh>
    <rPh sb="10" eb="12">
      <t>ホセイ</t>
    </rPh>
    <rPh sb="16" eb="17">
      <t>ガツ</t>
    </rPh>
    <phoneticPr fontId="1"/>
  </si>
  <si>
    <t>年</t>
  </si>
  <si>
    <t>Y</t>
  </si>
  <si>
    <t>節気No</t>
  </si>
  <si>
    <t>D</t>
  </si>
  <si>
    <t>A</t>
  </si>
  <si>
    <t>日</t>
  </si>
  <si>
    <t>月</t>
    <rPh sb="0" eb="1">
      <t>ツキ</t>
    </rPh>
    <phoneticPr fontId="1"/>
  </si>
  <si>
    <t>節気</t>
  </si>
  <si>
    <t>年補正</t>
  </si>
  <si>
    <t>1月</t>
  </si>
  <si>
    <t>小寒</t>
  </si>
  <si>
    <t>大寒</t>
  </si>
  <si>
    <t>２月</t>
  </si>
  <si>
    <t>立春</t>
  </si>
  <si>
    <t>雨水</t>
  </si>
  <si>
    <t>３月</t>
  </si>
  <si>
    <t>啓蟄</t>
  </si>
  <si>
    <t>春分</t>
  </si>
  <si>
    <t>４月</t>
  </si>
  <si>
    <t>清明</t>
  </si>
  <si>
    <t>穀雨</t>
  </si>
  <si>
    <t>５月</t>
  </si>
  <si>
    <t>立夏</t>
  </si>
  <si>
    <t>小満</t>
  </si>
  <si>
    <t>６月</t>
  </si>
  <si>
    <t>芒種</t>
  </si>
  <si>
    <t>夏至</t>
  </si>
  <si>
    <t>７月</t>
  </si>
  <si>
    <t>小暑</t>
  </si>
  <si>
    <t>大暑</t>
  </si>
  <si>
    <t>８月</t>
  </si>
  <si>
    <t>立秋</t>
  </si>
  <si>
    <t>処暑</t>
  </si>
  <si>
    <t>９月</t>
  </si>
  <si>
    <t>白露</t>
  </si>
  <si>
    <t>秋分</t>
  </si>
  <si>
    <t>１０月</t>
  </si>
  <si>
    <t>寒露</t>
  </si>
  <si>
    <t>霜降</t>
  </si>
  <si>
    <t>１１月</t>
  </si>
  <si>
    <t>立冬</t>
  </si>
  <si>
    <t>小雪</t>
  </si>
  <si>
    <t>１２月</t>
  </si>
  <si>
    <t>大雪</t>
  </si>
  <si>
    <t>冬至</t>
  </si>
  <si>
    <t>年補正</t>
    <rPh sb="0" eb="1">
      <t>ネン</t>
    </rPh>
    <rPh sb="1" eb="3">
      <t>ホセイ</t>
    </rPh>
    <phoneticPr fontId="1"/>
  </si>
  <si>
    <t>日</t>
    <rPh sb="0" eb="1">
      <t>ヒ</t>
    </rPh>
    <phoneticPr fontId="1"/>
  </si>
  <si>
    <t>２４節気日計算用定数表</t>
    <rPh sb="2" eb="4">
      <t>セッキ</t>
    </rPh>
    <rPh sb="4" eb="5">
      <t>ヒ</t>
    </rPh>
    <rPh sb="5" eb="8">
      <t>ケイサンヨウ</t>
    </rPh>
    <rPh sb="8" eb="10">
      <t>テイスウ</t>
    </rPh>
    <rPh sb="10" eb="11">
      <t>ヒョウ</t>
    </rPh>
    <phoneticPr fontId="1"/>
  </si>
  <si>
    <t>節気</t>
    <rPh sb="0" eb="2">
      <t>セッキ</t>
    </rPh>
    <phoneticPr fontId="1"/>
  </si>
  <si>
    <t>年</t>
    <rPh sb="0" eb="1">
      <t>ネン</t>
    </rPh>
    <phoneticPr fontId="1"/>
  </si>
  <si>
    <t>年は[-1]</t>
  </si>
  <si>
    <t>節気No</t>
    <rPh sb="0" eb="2">
      <t>セッキ</t>
    </rPh>
    <phoneticPr fontId="1"/>
  </si>
  <si>
    <t>節気名</t>
    <rPh sb="0" eb="2">
      <t>セッキ</t>
    </rPh>
    <rPh sb="2" eb="3">
      <t>ナ</t>
    </rPh>
    <phoneticPr fontId="1"/>
  </si>
  <si>
    <t>=INDEX(C12:H35,C6,4)</t>
    <phoneticPr fontId="1"/>
  </si>
  <si>
    <t>=INDEX(C12:H35,C6,5)</t>
    <phoneticPr fontId="1"/>
  </si>
  <si>
    <t>=INT(F6+(F7*(F5-1900))-INT((F5-1900)/4))</t>
    <phoneticPr fontId="1"/>
  </si>
  <si>
    <t>=INDEX(C11:H34,C6,6)+C5</t>
    <phoneticPr fontId="1"/>
  </si>
  <si>
    <t>日付</t>
    <rPh sb="0" eb="2">
      <t>ヒヅケ</t>
    </rPh>
    <phoneticPr fontId="1"/>
  </si>
  <si>
    <t>Y</t>
    <phoneticPr fontId="1"/>
  </si>
  <si>
    <t>D</t>
    <phoneticPr fontId="1"/>
  </si>
  <si>
    <t>A</t>
    <phoneticPr fontId="1"/>
  </si>
  <si>
    <t>二十四節気一覧表</t>
  </si>
  <si>
    <t>D</t>
    <phoneticPr fontId="1"/>
  </si>
  <si>
    <t>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</si>
</sst>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0"/>
      <name val="ＭＳ Ｐゴシック"/>
      <family val="3"/>
      <charset val="128"/>
      <scheme val="minor"/>
    </font>
    <font>
      <sz val="11"/>
      <color rgb="FF00B0F0"/>
      <name val="ＭＳ ゴシック"/>
      <family val="3"/>
      <charset val="128"/>
    </font>
    <font>
      <sz val="11"/>
      <color rgb="FF0070C0"/>
      <name val="ＭＳ Ｐゴシック"/>
      <family val="2"/>
      <charset val="128"/>
      <scheme val="minor"/>
    </font>
    <font>
      <sz val="14"/>
      <color rgb="FF0070C0"/>
      <name val="ＭＳ Ｐゴシック"/>
      <family val="2"/>
      <charset val="128"/>
      <scheme val="minor"/>
    </font>
    <font>
      <sz val="18"/>
      <color rgb="FF0070C0"/>
      <name val="ＭＳ Ｐゴシック"/>
      <family val="2"/>
      <charset val="128"/>
      <scheme val="minor"/>
    </font>
    <font>
      <sz val="18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1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6" fillId="0" borderId="0" xfId="0" quotePrefix="1" applyFont="1" applyAlignment="1">
      <alignment horizontal="left" vertical="center" indent="1"/>
    </xf>
    <xf numFmtId="0" fontId="6" fillId="0" borderId="0" xfId="0" quotePrefix="1" applyFont="1" applyBorder="1" applyAlignment="1">
      <alignment horizontal="left" vertical="center" indent="1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3" borderId="1" xfId="0" applyFill="1" applyBorder="1">
      <alignment vertical="center"/>
    </xf>
    <xf numFmtId="0" fontId="7" fillId="0" borderId="1" xfId="0" applyFont="1" applyFill="1" applyBorder="1">
      <alignment vertical="center"/>
    </xf>
    <xf numFmtId="176" fontId="7" fillId="0" borderId="1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</cellXfs>
  <cellStyles count="2">
    <cellStyle name="ハイパーリンク" xfId="1" builtinId="8"/>
    <cellStyle name="標準" xfId="0" builtinId="0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addinbox.sakura.ne.jp/sekki24_topic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addinbox.sakura.ne.jp/sekki24_topic.ht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28"/>
  <sheetViews>
    <sheetView tabSelected="1" workbookViewId="0">
      <selection activeCell="B5" sqref="B5"/>
    </sheetView>
  </sheetViews>
  <sheetFormatPr defaultRowHeight="13.5"/>
  <cols>
    <col min="7" max="7" width="12.25" customWidth="1"/>
  </cols>
  <sheetData>
    <row r="2" spans="2:7" ht="17.25">
      <c r="B2" s="18" t="s">
        <v>49</v>
      </c>
      <c r="F2" s="6"/>
      <c r="G2" s="6"/>
    </row>
    <row r="4" spans="2:7">
      <c r="B4" s="2" t="s">
        <v>8</v>
      </c>
      <c r="C4" s="2" t="s">
        <v>50</v>
      </c>
      <c r="D4" s="2" t="s">
        <v>64</v>
      </c>
      <c r="E4" s="2" t="s">
        <v>65</v>
      </c>
      <c r="F4" s="2" t="s">
        <v>47</v>
      </c>
      <c r="G4" s="2"/>
    </row>
    <row r="5" spans="2:7">
      <c r="B5" s="1" t="s">
        <v>11</v>
      </c>
      <c r="C5" s="1" t="s">
        <v>12</v>
      </c>
      <c r="D5" s="1">
        <v>6.3811</v>
      </c>
      <c r="E5" s="1">
        <v>0.24277799999999999</v>
      </c>
      <c r="F5" s="1">
        <v>-1</v>
      </c>
      <c r="G5" s="1" t="s">
        <v>52</v>
      </c>
    </row>
    <row r="6" spans="2:7">
      <c r="B6" s="1"/>
      <c r="C6" s="1" t="s">
        <v>13</v>
      </c>
      <c r="D6" s="1">
        <v>21.104600000000001</v>
      </c>
      <c r="E6" s="1">
        <v>0.24276500000000001</v>
      </c>
      <c r="F6" s="1">
        <v>-1</v>
      </c>
      <c r="G6" s="1" t="s">
        <v>52</v>
      </c>
    </row>
    <row r="7" spans="2:7">
      <c r="B7" s="1" t="s">
        <v>14</v>
      </c>
      <c r="C7" s="1" t="s">
        <v>15</v>
      </c>
      <c r="D7" s="1">
        <v>4.8693</v>
      </c>
      <c r="E7" s="1">
        <v>0.24271300000000001</v>
      </c>
      <c r="F7" s="1">
        <v>-1</v>
      </c>
      <c r="G7" s="1" t="s">
        <v>52</v>
      </c>
    </row>
    <row r="8" spans="2:7">
      <c r="B8" s="1"/>
      <c r="C8" s="1" t="s">
        <v>16</v>
      </c>
      <c r="D8" s="1">
        <v>19.706199999999999</v>
      </c>
      <c r="E8" s="1">
        <v>0.24262700000000001</v>
      </c>
      <c r="F8" s="1">
        <v>-1</v>
      </c>
      <c r="G8" s="1" t="s">
        <v>52</v>
      </c>
    </row>
    <row r="9" spans="2:7">
      <c r="B9" s="1" t="s">
        <v>17</v>
      </c>
      <c r="C9" s="1" t="s">
        <v>18</v>
      </c>
      <c r="D9" s="1">
        <v>6.3967999999999998</v>
      </c>
      <c r="E9" s="1">
        <v>0.24251200000000001</v>
      </c>
      <c r="F9" s="1"/>
      <c r="G9" s="1"/>
    </row>
    <row r="10" spans="2:7">
      <c r="B10" s="1"/>
      <c r="C10" s="1" t="s">
        <v>19</v>
      </c>
      <c r="D10" s="1">
        <v>21.447099999999999</v>
      </c>
      <c r="E10" s="1">
        <v>0.24237700000000001</v>
      </c>
      <c r="F10" s="1"/>
      <c r="G10" s="1"/>
    </row>
    <row r="11" spans="2:7">
      <c r="B11" s="1" t="s">
        <v>20</v>
      </c>
      <c r="C11" s="1" t="s">
        <v>21</v>
      </c>
      <c r="D11" s="1">
        <v>5.6280000000000001</v>
      </c>
      <c r="E11" s="1">
        <v>0.242231</v>
      </c>
      <c r="F11" s="1"/>
      <c r="G11" s="1"/>
    </row>
    <row r="12" spans="2:7">
      <c r="B12" s="1"/>
      <c r="C12" s="1" t="s">
        <v>22</v>
      </c>
      <c r="D12" s="1">
        <v>20.9375</v>
      </c>
      <c r="E12" s="1">
        <v>0.24208299999999999</v>
      </c>
      <c r="F12" s="1"/>
      <c r="G12" s="1"/>
    </row>
    <row r="13" spans="2:7">
      <c r="B13" s="1" t="s">
        <v>23</v>
      </c>
      <c r="C13" s="1" t="s">
        <v>24</v>
      </c>
      <c r="D13" s="1">
        <v>6.3771000000000004</v>
      </c>
      <c r="E13" s="1">
        <v>0.24194499999999999</v>
      </c>
      <c r="F13" s="1"/>
      <c r="G13" s="1"/>
    </row>
    <row r="14" spans="2:7">
      <c r="B14" s="1"/>
      <c r="C14" s="1" t="s">
        <v>25</v>
      </c>
      <c r="D14" s="1">
        <v>21.93</v>
      </c>
      <c r="E14" s="1">
        <v>0.24182500000000001</v>
      </c>
      <c r="F14" s="1"/>
      <c r="G14" s="1"/>
    </row>
    <row r="15" spans="2:7">
      <c r="B15" s="1" t="s">
        <v>26</v>
      </c>
      <c r="C15" s="1" t="s">
        <v>27</v>
      </c>
      <c r="D15" s="1">
        <v>6.5732999999999997</v>
      </c>
      <c r="E15" s="1">
        <v>0.241731</v>
      </c>
      <c r="F15" s="1"/>
      <c r="G15" s="1"/>
    </row>
    <row r="16" spans="2:7">
      <c r="B16" s="1"/>
      <c r="C16" s="1" t="s">
        <v>28</v>
      </c>
      <c r="D16" s="1">
        <v>22.274699999999999</v>
      </c>
      <c r="E16" s="1">
        <v>0.24166899999999999</v>
      </c>
      <c r="F16" s="1"/>
      <c r="G16" s="1"/>
    </row>
    <row r="17" spans="2:7">
      <c r="B17" s="1" t="s">
        <v>29</v>
      </c>
      <c r="C17" s="1" t="s">
        <v>30</v>
      </c>
      <c r="D17" s="1">
        <v>8.0091000000000001</v>
      </c>
      <c r="E17" s="1">
        <v>0.241642</v>
      </c>
      <c r="F17" s="1"/>
      <c r="G17" s="1"/>
    </row>
    <row r="18" spans="2:7">
      <c r="B18" s="1"/>
      <c r="C18" s="1" t="s">
        <v>31</v>
      </c>
      <c r="D18" s="1">
        <v>23.7317</v>
      </c>
      <c r="E18" s="1">
        <v>0.24165400000000001</v>
      </c>
      <c r="F18" s="1"/>
      <c r="G18" s="1"/>
    </row>
    <row r="19" spans="2:7">
      <c r="B19" s="1" t="s">
        <v>32</v>
      </c>
      <c r="C19" s="1" t="s">
        <v>33</v>
      </c>
      <c r="D19" s="1">
        <v>8.4101999999999997</v>
      </c>
      <c r="E19" s="1">
        <v>0.241703</v>
      </c>
      <c r="F19" s="1"/>
      <c r="G19" s="1"/>
    </row>
    <row r="20" spans="2:7">
      <c r="B20" s="1"/>
      <c r="C20" s="1" t="s">
        <v>34</v>
      </c>
      <c r="D20" s="1">
        <v>24.012499999999999</v>
      </c>
      <c r="E20" s="1">
        <v>0.241786</v>
      </c>
      <c r="F20" s="1"/>
      <c r="G20" s="1"/>
    </row>
    <row r="21" spans="2:7">
      <c r="B21" s="1" t="s">
        <v>35</v>
      </c>
      <c r="C21" s="1" t="s">
        <v>36</v>
      </c>
      <c r="D21" s="1">
        <v>8.5185999999999993</v>
      </c>
      <c r="E21" s="1">
        <v>0.241898</v>
      </c>
      <c r="F21" s="1"/>
      <c r="G21" s="1"/>
    </row>
    <row r="22" spans="2:7">
      <c r="B22" s="1"/>
      <c r="C22" s="1" t="s">
        <v>37</v>
      </c>
      <c r="D22" s="1">
        <v>23.889600000000002</v>
      </c>
      <c r="E22" s="1">
        <v>0.242032</v>
      </c>
      <c r="F22" s="1"/>
      <c r="G22" s="1"/>
    </row>
    <row r="23" spans="2:7">
      <c r="B23" s="1" t="s">
        <v>38</v>
      </c>
      <c r="C23" s="1" t="s">
        <v>39</v>
      </c>
      <c r="D23" s="1">
        <v>9.1414000000000009</v>
      </c>
      <c r="E23" s="1">
        <v>0.24217900000000001</v>
      </c>
      <c r="F23" s="1"/>
      <c r="G23" s="1"/>
    </row>
    <row r="24" spans="2:7">
      <c r="B24" s="1"/>
      <c r="C24" s="1" t="s">
        <v>40</v>
      </c>
      <c r="D24" s="1">
        <v>24.248699999999999</v>
      </c>
      <c r="E24" s="1">
        <v>0.24232799999999999</v>
      </c>
      <c r="F24" s="1"/>
      <c r="G24" s="1"/>
    </row>
    <row r="25" spans="2:7">
      <c r="B25" s="1" t="s">
        <v>41</v>
      </c>
      <c r="C25" s="1" t="s">
        <v>42</v>
      </c>
      <c r="D25" s="1">
        <v>8.2395999999999994</v>
      </c>
      <c r="E25" s="1">
        <v>0.24246899999999999</v>
      </c>
      <c r="F25" s="1"/>
      <c r="G25" s="1"/>
    </row>
    <row r="26" spans="2:7">
      <c r="B26" s="1"/>
      <c r="C26" s="1" t="s">
        <v>43</v>
      </c>
      <c r="D26" s="1">
        <v>23.1189</v>
      </c>
      <c r="E26" s="1">
        <v>0.242592</v>
      </c>
      <c r="F26" s="1"/>
      <c r="G26" s="1"/>
    </row>
    <row r="27" spans="2:7">
      <c r="B27" s="1" t="s">
        <v>44</v>
      </c>
      <c r="C27" s="1" t="s">
        <v>45</v>
      </c>
      <c r="D27" s="1">
        <v>7.9151999999999996</v>
      </c>
      <c r="E27" s="1">
        <v>0.24268899999999999</v>
      </c>
      <c r="F27" s="1"/>
      <c r="G27" s="1"/>
    </row>
    <row r="28" spans="2:7">
      <c r="B28" s="1"/>
      <c r="C28" s="1" t="s">
        <v>46</v>
      </c>
      <c r="D28" s="1">
        <v>22.6587</v>
      </c>
      <c r="E28" s="1">
        <v>0.242752</v>
      </c>
      <c r="F28" s="1"/>
      <c r="G28" s="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L34"/>
  <sheetViews>
    <sheetView workbookViewId="0">
      <selection activeCell="C8" sqref="C8"/>
    </sheetView>
  </sheetViews>
  <sheetFormatPr defaultRowHeight="13.5"/>
  <cols>
    <col min="3" max="4" width="6.375" customWidth="1"/>
    <col min="6" max="6" width="9.625" bestFit="1" customWidth="1"/>
    <col min="7" max="7" width="9.75" bestFit="1" customWidth="1"/>
    <col min="8" max="8" width="10.5" bestFit="1" customWidth="1"/>
  </cols>
  <sheetData>
    <row r="2" spans="2:12" ht="30.75" customHeight="1">
      <c r="C2" s="5" t="s">
        <v>0</v>
      </c>
      <c r="D2" s="5"/>
    </row>
    <row r="3" spans="2:12" ht="24" customHeight="1">
      <c r="C3" s="3" t="s">
        <v>1</v>
      </c>
      <c r="D3" s="3"/>
    </row>
    <row r="5" spans="2:12" ht="14.25" thickBot="1">
      <c r="B5" t="s">
        <v>2</v>
      </c>
      <c r="C5" s="8">
        <v>2018</v>
      </c>
      <c r="G5" s="11"/>
      <c r="L5" s="4"/>
    </row>
    <row r="6" spans="2:12" ht="14.25" thickBot="1">
      <c r="B6" t="s">
        <v>4</v>
      </c>
      <c r="C6" s="9">
        <v>2</v>
      </c>
      <c r="G6" s="11"/>
    </row>
    <row r="7" spans="2:12" s="10" customFormat="1" ht="14.25" thickBot="1">
      <c r="C7" s="13"/>
      <c r="G7" s="12"/>
    </row>
    <row r="8" spans="2:12" ht="15" thickTop="1" thickBot="1">
      <c r="B8" t="s">
        <v>7</v>
      </c>
      <c r="C8" s="14"/>
      <c r="F8" s="10"/>
      <c r="G8" s="11"/>
    </row>
    <row r="9" spans="2:12" ht="14.25" thickTop="1">
      <c r="G9" s="11"/>
    </row>
    <row r="10" spans="2:12">
      <c r="C10" s="2" t="s">
        <v>8</v>
      </c>
      <c r="D10" s="2" t="s">
        <v>4</v>
      </c>
      <c r="E10" s="2" t="s">
        <v>9</v>
      </c>
      <c r="F10" s="2" t="s">
        <v>5</v>
      </c>
      <c r="G10" s="2" t="s">
        <v>6</v>
      </c>
      <c r="H10" s="2" t="s">
        <v>10</v>
      </c>
    </row>
    <row r="11" spans="2:12">
      <c r="C11" s="1" t="s">
        <v>11</v>
      </c>
      <c r="D11" s="1">
        <v>1</v>
      </c>
      <c r="E11" s="1" t="s">
        <v>12</v>
      </c>
      <c r="F11" s="1">
        <v>6.3811</v>
      </c>
      <c r="G11" s="1">
        <v>0.24277799999999999</v>
      </c>
      <c r="H11" s="1">
        <v>-1</v>
      </c>
    </row>
    <row r="12" spans="2:12">
      <c r="C12" s="1"/>
      <c r="D12" s="1">
        <v>2</v>
      </c>
      <c r="E12" s="1" t="s">
        <v>13</v>
      </c>
      <c r="F12" s="1">
        <v>21.104600000000001</v>
      </c>
      <c r="G12" s="1">
        <v>0.24276500000000001</v>
      </c>
      <c r="H12" s="1">
        <v>-1</v>
      </c>
    </row>
    <row r="13" spans="2:12">
      <c r="C13" s="1" t="s">
        <v>14</v>
      </c>
      <c r="D13" s="1">
        <v>3</v>
      </c>
      <c r="E13" s="1" t="s">
        <v>15</v>
      </c>
      <c r="F13" s="1">
        <v>4.8693</v>
      </c>
      <c r="G13" s="1">
        <v>0.24271300000000001</v>
      </c>
      <c r="H13" s="1">
        <v>-1</v>
      </c>
    </row>
    <row r="14" spans="2:12">
      <c r="C14" s="1"/>
      <c r="D14" s="1">
        <v>4</v>
      </c>
      <c r="E14" s="1" t="s">
        <v>16</v>
      </c>
      <c r="F14" s="1">
        <v>19.706199999999999</v>
      </c>
      <c r="G14" s="1">
        <v>0.24262700000000001</v>
      </c>
      <c r="H14" s="1">
        <v>-1</v>
      </c>
    </row>
    <row r="15" spans="2:12">
      <c r="C15" s="1" t="s">
        <v>17</v>
      </c>
      <c r="D15" s="1">
        <v>5</v>
      </c>
      <c r="E15" s="1" t="s">
        <v>18</v>
      </c>
      <c r="F15" s="1">
        <v>6.3967999999999998</v>
      </c>
      <c r="G15" s="1">
        <v>0.24251200000000001</v>
      </c>
      <c r="H15" s="1"/>
    </row>
    <row r="16" spans="2:12">
      <c r="C16" s="1"/>
      <c r="D16" s="1">
        <v>6</v>
      </c>
      <c r="E16" s="1" t="s">
        <v>19</v>
      </c>
      <c r="F16" s="1">
        <v>21.447099999999999</v>
      </c>
      <c r="G16" s="1">
        <v>0.24237700000000001</v>
      </c>
      <c r="H16" s="1"/>
    </row>
    <row r="17" spans="3:8">
      <c r="C17" s="1" t="s">
        <v>20</v>
      </c>
      <c r="D17" s="1">
        <v>7</v>
      </c>
      <c r="E17" s="1" t="s">
        <v>21</v>
      </c>
      <c r="F17" s="1">
        <v>5.6280000000000001</v>
      </c>
      <c r="G17" s="1">
        <v>0.242231</v>
      </c>
      <c r="H17" s="1"/>
    </row>
    <row r="18" spans="3:8">
      <c r="C18" s="1"/>
      <c r="D18" s="1">
        <v>8</v>
      </c>
      <c r="E18" s="1" t="s">
        <v>22</v>
      </c>
      <c r="F18" s="1">
        <v>20.9375</v>
      </c>
      <c r="G18" s="1">
        <v>0.24208299999999999</v>
      </c>
      <c r="H18" s="1"/>
    </row>
    <row r="19" spans="3:8">
      <c r="C19" s="1" t="s">
        <v>23</v>
      </c>
      <c r="D19" s="1">
        <v>9</v>
      </c>
      <c r="E19" s="1" t="s">
        <v>24</v>
      </c>
      <c r="F19" s="1">
        <v>6.3771000000000004</v>
      </c>
      <c r="G19" s="1">
        <v>0.24194499999999999</v>
      </c>
      <c r="H19" s="1"/>
    </row>
    <row r="20" spans="3:8">
      <c r="C20" s="1"/>
      <c r="D20" s="1">
        <v>10</v>
      </c>
      <c r="E20" s="1" t="s">
        <v>25</v>
      </c>
      <c r="F20" s="1">
        <v>21.93</v>
      </c>
      <c r="G20" s="1">
        <v>0.24182500000000001</v>
      </c>
      <c r="H20" s="1"/>
    </row>
    <row r="21" spans="3:8">
      <c r="C21" s="1" t="s">
        <v>26</v>
      </c>
      <c r="D21" s="1">
        <v>11</v>
      </c>
      <c r="E21" s="1" t="s">
        <v>27</v>
      </c>
      <c r="F21" s="1">
        <v>6.5732999999999997</v>
      </c>
      <c r="G21" s="1">
        <v>0.241731</v>
      </c>
      <c r="H21" s="1"/>
    </row>
    <row r="22" spans="3:8">
      <c r="C22" s="1"/>
      <c r="D22" s="1">
        <v>12</v>
      </c>
      <c r="E22" s="1" t="s">
        <v>28</v>
      </c>
      <c r="F22" s="1">
        <v>22.274699999999999</v>
      </c>
      <c r="G22" s="1">
        <v>0.24166899999999999</v>
      </c>
      <c r="H22" s="1"/>
    </row>
    <row r="23" spans="3:8">
      <c r="C23" s="1" t="s">
        <v>29</v>
      </c>
      <c r="D23" s="1">
        <v>13</v>
      </c>
      <c r="E23" s="1" t="s">
        <v>30</v>
      </c>
      <c r="F23" s="1">
        <v>8.0091000000000001</v>
      </c>
      <c r="G23" s="1">
        <v>0.241642</v>
      </c>
      <c r="H23" s="1"/>
    </row>
    <row r="24" spans="3:8">
      <c r="C24" s="1"/>
      <c r="D24" s="1">
        <v>14</v>
      </c>
      <c r="E24" s="1" t="s">
        <v>31</v>
      </c>
      <c r="F24" s="1">
        <v>23.7317</v>
      </c>
      <c r="G24" s="1">
        <v>0.24165400000000001</v>
      </c>
      <c r="H24" s="1"/>
    </row>
    <row r="25" spans="3:8">
      <c r="C25" s="1" t="s">
        <v>32</v>
      </c>
      <c r="D25" s="1">
        <v>15</v>
      </c>
      <c r="E25" s="1" t="s">
        <v>33</v>
      </c>
      <c r="F25" s="1">
        <v>8.4101999999999997</v>
      </c>
      <c r="G25" s="1">
        <v>0.241703</v>
      </c>
      <c r="H25" s="1"/>
    </row>
    <row r="26" spans="3:8">
      <c r="C26" s="1"/>
      <c r="D26" s="1">
        <v>16</v>
      </c>
      <c r="E26" s="1" t="s">
        <v>34</v>
      </c>
      <c r="F26" s="1">
        <v>24.012499999999999</v>
      </c>
      <c r="G26" s="1">
        <v>0.241786</v>
      </c>
      <c r="H26" s="1"/>
    </row>
    <row r="27" spans="3:8">
      <c r="C27" s="1" t="s">
        <v>35</v>
      </c>
      <c r="D27" s="1">
        <v>17</v>
      </c>
      <c r="E27" s="1" t="s">
        <v>36</v>
      </c>
      <c r="F27" s="1">
        <v>8.5185999999999993</v>
      </c>
      <c r="G27" s="1">
        <v>0.241898</v>
      </c>
      <c r="H27" s="1"/>
    </row>
    <row r="28" spans="3:8">
      <c r="C28" s="1"/>
      <c r="D28" s="1">
        <v>18</v>
      </c>
      <c r="E28" s="1" t="s">
        <v>37</v>
      </c>
      <c r="F28" s="1">
        <v>23.889600000000002</v>
      </c>
      <c r="G28" s="1">
        <v>0.242032</v>
      </c>
      <c r="H28" s="1"/>
    </row>
    <row r="29" spans="3:8">
      <c r="C29" s="1" t="s">
        <v>38</v>
      </c>
      <c r="D29" s="1">
        <v>19</v>
      </c>
      <c r="E29" s="1" t="s">
        <v>39</v>
      </c>
      <c r="F29" s="1">
        <v>9.1414000000000009</v>
      </c>
      <c r="G29" s="1">
        <v>0.24217900000000001</v>
      </c>
      <c r="H29" s="1"/>
    </row>
    <row r="30" spans="3:8">
      <c r="C30" s="1"/>
      <c r="D30" s="1">
        <v>20</v>
      </c>
      <c r="E30" s="1" t="s">
        <v>40</v>
      </c>
      <c r="F30" s="1">
        <v>24.248699999999999</v>
      </c>
      <c r="G30" s="1">
        <v>0.24232799999999999</v>
      </c>
      <c r="H30" s="1"/>
    </row>
    <row r="31" spans="3:8">
      <c r="C31" s="1" t="s">
        <v>41</v>
      </c>
      <c r="D31" s="1">
        <v>21</v>
      </c>
      <c r="E31" s="1" t="s">
        <v>42</v>
      </c>
      <c r="F31" s="1">
        <v>8.2395999999999994</v>
      </c>
      <c r="G31" s="1">
        <v>0.24246899999999999</v>
      </c>
      <c r="H31" s="1"/>
    </row>
    <row r="32" spans="3:8">
      <c r="C32" s="1"/>
      <c r="D32" s="1">
        <v>22</v>
      </c>
      <c r="E32" s="1" t="s">
        <v>43</v>
      </c>
      <c r="F32" s="1">
        <v>23.1189</v>
      </c>
      <c r="G32" s="1">
        <v>0.242592</v>
      </c>
      <c r="H32" s="1"/>
    </row>
    <row r="33" spans="3:8">
      <c r="C33" s="7" t="s">
        <v>44</v>
      </c>
      <c r="D33" s="1">
        <v>23</v>
      </c>
      <c r="E33" s="7" t="s">
        <v>45</v>
      </c>
      <c r="F33" s="7">
        <v>7.9151999999999996</v>
      </c>
      <c r="G33" s="7">
        <v>0.24268899999999999</v>
      </c>
      <c r="H33" s="7"/>
    </row>
    <row r="34" spans="3:8">
      <c r="C34" s="1"/>
      <c r="D34" s="1">
        <v>24</v>
      </c>
      <c r="E34" s="1" t="s">
        <v>46</v>
      </c>
      <c r="F34" s="1">
        <v>22.6587</v>
      </c>
      <c r="G34" s="1">
        <v>0.242752</v>
      </c>
      <c r="H34" s="1"/>
    </row>
  </sheetData>
  <phoneticPr fontId="1"/>
  <conditionalFormatting sqref="I1:I1048576">
    <cfRule type="cellIs" dxfId="3" priority="1" operator="equal">
      <formula>TRUE</formula>
    </cfRule>
  </conditionalFormatting>
  <dataValidations count="2">
    <dataValidation type="list" allowBlank="1" showInputMessage="1" showErrorMessage="1" sqref="C6:D7">
      <formula1>"1,2,3,4,5,6,7,8,9,10,11,12,13,14,15,16,17,18,19,20,21,22,23,24'計算方法'!$C$8"</formula1>
    </dataValidation>
    <dataValidation type="list" allowBlank="1" showInputMessage="1" showErrorMessage="1" sqref="C5:D5">
      <formula1>"2017,2018,2019,2020,2021,2022,2023,2024,2025,2026,2027,2028,2029,2030"</formula1>
    </dataValidation>
  </dataValidations>
  <hyperlinks>
    <hyperlink ref="C2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L34"/>
  <sheetViews>
    <sheetView workbookViewId="0">
      <selection activeCell="C8" sqref="C8"/>
    </sheetView>
  </sheetViews>
  <sheetFormatPr defaultRowHeight="13.5"/>
  <cols>
    <col min="3" max="4" width="6.375" customWidth="1"/>
    <col min="6" max="6" width="9.625" bestFit="1" customWidth="1"/>
    <col min="7" max="7" width="9.75" bestFit="1" customWidth="1"/>
    <col min="8" max="8" width="10.5" bestFit="1" customWidth="1"/>
  </cols>
  <sheetData>
    <row r="2" spans="2:12" ht="30.75" customHeight="1">
      <c r="C2" s="5" t="s">
        <v>0</v>
      </c>
      <c r="D2" s="5"/>
    </row>
    <row r="3" spans="2:12" ht="24" customHeight="1">
      <c r="C3" s="3" t="s">
        <v>1</v>
      </c>
      <c r="D3" s="3"/>
    </row>
    <row r="4" spans="2:12" ht="14.25" thickBot="1"/>
    <row r="5" spans="2:12" ht="14.25" thickBot="1">
      <c r="B5" t="s">
        <v>2</v>
      </c>
      <c r="C5" s="8">
        <v>2018</v>
      </c>
      <c r="E5" t="s">
        <v>3</v>
      </c>
      <c r="F5">
        <f>INDEX(C11:H34,C6,6)+C5</f>
        <v>2017</v>
      </c>
      <c r="G5" s="11" t="s">
        <v>58</v>
      </c>
      <c r="L5" s="4"/>
    </row>
    <row r="6" spans="2:12" ht="14.25" thickBot="1">
      <c r="B6" t="s">
        <v>4</v>
      </c>
      <c r="C6" s="9">
        <v>2</v>
      </c>
      <c r="E6" t="s">
        <v>5</v>
      </c>
      <c r="F6">
        <f>INDEX(C11:H34,C6,4)</f>
        <v>21.104600000000001</v>
      </c>
      <c r="G6" s="11" t="s">
        <v>55</v>
      </c>
    </row>
    <row r="7" spans="2:12" ht="14.25" thickBot="1">
      <c r="B7" s="10"/>
      <c r="C7" s="13"/>
      <c r="E7" t="s">
        <v>6</v>
      </c>
      <c r="F7" s="10">
        <f>INDEX(C11:H34,C6,5)</f>
        <v>0.24276500000000001</v>
      </c>
      <c r="G7" s="11" t="s">
        <v>56</v>
      </c>
    </row>
    <row r="8" spans="2:12" ht="15" thickTop="1" thickBot="1">
      <c r="B8" t="s">
        <v>7</v>
      </c>
      <c r="C8" s="14">
        <f>INT(F6+(F7*(F5-1900))-INT((F5-1900)/4))</f>
        <v>20</v>
      </c>
      <c r="D8" s="11" t="s">
        <v>57</v>
      </c>
    </row>
    <row r="9" spans="2:12" ht="14.25" thickTop="1"/>
    <row r="10" spans="2:12">
      <c r="C10" s="2" t="s">
        <v>8</v>
      </c>
      <c r="D10" s="2" t="s">
        <v>4</v>
      </c>
      <c r="E10" s="2" t="s">
        <v>9</v>
      </c>
      <c r="F10" s="2" t="s">
        <v>5</v>
      </c>
      <c r="G10" s="2" t="s">
        <v>6</v>
      </c>
      <c r="H10" s="2" t="s">
        <v>10</v>
      </c>
    </row>
    <row r="11" spans="2:12">
      <c r="C11" s="1" t="s">
        <v>11</v>
      </c>
      <c r="D11" s="1">
        <v>1</v>
      </c>
      <c r="E11" s="1" t="s">
        <v>12</v>
      </c>
      <c r="F11" s="1">
        <v>6.3811</v>
      </c>
      <c r="G11" s="1">
        <v>0.24277799999999999</v>
      </c>
      <c r="H11" s="1">
        <v>-1</v>
      </c>
    </row>
    <row r="12" spans="2:12">
      <c r="C12" s="1"/>
      <c r="D12" s="1">
        <v>2</v>
      </c>
      <c r="E12" s="1" t="s">
        <v>13</v>
      </c>
      <c r="F12" s="1">
        <v>21.104600000000001</v>
      </c>
      <c r="G12" s="1">
        <v>0.24276500000000001</v>
      </c>
      <c r="H12" s="1">
        <v>-1</v>
      </c>
    </row>
    <row r="13" spans="2:12">
      <c r="C13" s="1" t="s">
        <v>14</v>
      </c>
      <c r="D13" s="1">
        <v>3</v>
      </c>
      <c r="E13" s="1" t="s">
        <v>15</v>
      </c>
      <c r="F13" s="1">
        <v>4.8693</v>
      </c>
      <c r="G13" s="1">
        <v>0.24271300000000001</v>
      </c>
      <c r="H13" s="1">
        <v>-1</v>
      </c>
    </row>
    <row r="14" spans="2:12">
      <c r="C14" s="1"/>
      <c r="D14" s="1">
        <v>4</v>
      </c>
      <c r="E14" s="1" t="s">
        <v>16</v>
      </c>
      <c r="F14" s="1">
        <v>19.706199999999999</v>
      </c>
      <c r="G14" s="1">
        <v>0.24262700000000001</v>
      </c>
      <c r="H14" s="1">
        <v>-1</v>
      </c>
    </row>
    <row r="15" spans="2:12">
      <c r="C15" s="1" t="s">
        <v>17</v>
      </c>
      <c r="D15" s="1">
        <v>5</v>
      </c>
      <c r="E15" s="1" t="s">
        <v>18</v>
      </c>
      <c r="F15" s="1">
        <v>6.3967999999999998</v>
      </c>
      <c r="G15" s="1">
        <v>0.24251200000000001</v>
      </c>
      <c r="H15" s="1"/>
    </row>
    <row r="16" spans="2:12">
      <c r="C16" s="1"/>
      <c r="D16" s="1">
        <v>6</v>
      </c>
      <c r="E16" s="1" t="s">
        <v>19</v>
      </c>
      <c r="F16" s="1">
        <v>21.447099999999999</v>
      </c>
      <c r="G16" s="1">
        <v>0.24237700000000001</v>
      </c>
      <c r="H16" s="1"/>
    </row>
    <row r="17" spans="3:8">
      <c r="C17" s="1" t="s">
        <v>20</v>
      </c>
      <c r="D17" s="1">
        <v>7</v>
      </c>
      <c r="E17" s="1" t="s">
        <v>21</v>
      </c>
      <c r="F17" s="1">
        <v>5.6280000000000001</v>
      </c>
      <c r="G17" s="1">
        <v>0.242231</v>
      </c>
      <c r="H17" s="1"/>
    </row>
    <row r="18" spans="3:8">
      <c r="C18" s="1"/>
      <c r="D18" s="1">
        <v>8</v>
      </c>
      <c r="E18" s="1" t="s">
        <v>22</v>
      </c>
      <c r="F18" s="1">
        <v>20.9375</v>
      </c>
      <c r="G18" s="1">
        <v>0.24208299999999999</v>
      </c>
      <c r="H18" s="1"/>
    </row>
    <row r="19" spans="3:8">
      <c r="C19" s="1" t="s">
        <v>23</v>
      </c>
      <c r="D19" s="1">
        <v>9</v>
      </c>
      <c r="E19" s="1" t="s">
        <v>24</v>
      </c>
      <c r="F19" s="1">
        <v>6.3771000000000004</v>
      </c>
      <c r="G19" s="1">
        <v>0.24194499999999999</v>
      </c>
      <c r="H19" s="1"/>
    </row>
    <row r="20" spans="3:8">
      <c r="C20" s="1"/>
      <c r="D20" s="1">
        <v>10</v>
      </c>
      <c r="E20" s="1" t="s">
        <v>25</v>
      </c>
      <c r="F20" s="1">
        <v>21.93</v>
      </c>
      <c r="G20" s="1">
        <v>0.24182500000000001</v>
      </c>
      <c r="H20" s="1"/>
    </row>
    <row r="21" spans="3:8">
      <c r="C21" s="1" t="s">
        <v>26</v>
      </c>
      <c r="D21" s="1">
        <v>11</v>
      </c>
      <c r="E21" s="1" t="s">
        <v>27</v>
      </c>
      <c r="F21" s="1">
        <v>6.5732999999999997</v>
      </c>
      <c r="G21" s="1">
        <v>0.241731</v>
      </c>
      <c r="H21" s="1"/>
    </row>
    <row r="22" spans="3:8">
      <c r="C22" s="1"/>
      <c r="D22" s="1">
        <v>12</v>
      </c>
      <c r="E22" s="1" t="s">
        <v>28</v>
      </c>
      <c r="F22" s="1">
        <v>22.274699999999999</v>
      </c>
      <c r="G22" s="1">
        <v>0.24166899999999999</v>
      </c>
      <c r="H22" s="1"/>
    </row>
    <row r="23" spans="3:8">
      <c r="C23" s="1" t="s">
        <v>29</v>
      </c>
      <c r="D23" s="1">
        <v>13</v>
      </c>
      <c r="E23" s="1" t="s">
        <v>30</v>
      </c>
      <c r="F23" s="1">
        <v>8.0091000000000001</v>
      </c>
      <c r="G23" s="1">
        <v>0.241642</v>
      </c>
      <c r="H23" s="1"/>
    </row>
    <row r="24" spans="3:8">
      <c r="C24" s="1"/>
      <c r="D24" s="1">
        <v>14</v>
      </c>
      <c r="E24" s="1" t="s">
        <v>31</v>
      </c>
      <c r="F24" s="1">
        <v>23.7317</v>
      </c>
      <c r="G24" s="1">
        <v>0.24165400000000001</v>
      </c>
      <c r="H24" s="1"/>
    </row>
    <row r="25" spans="3:8">
      <c r="C25" s="1" t="s">
        <v>32</v>
      </c>
      <c r="D25" s="1">
        <v>15</v>
      </c>
      <c r="E25" s="1" t="s">
        <v>33</v>
      </c>
      <c r="F25" s="1">
        <v>8.4101999999999997</v>
      </c>
      <c r="G25" s="1">
        <v>0.241703</v>
      </c>
      <c r="H25" s="1"/>
    </row>
    <row r="26" spans="3:8">
      <c r="C26" s="1"/>
      <c r="D26" s="1">
        <v>16</v>
      </c>
      <c r="E26" s="1" t="s">
        <v>34</v>
      </c>
      <c r="F26" s="1">
        <v>24.012499999999999</v>
      </c>
      <c r="G26" s="1">
        <v>0.241786</v>
      </c>
      <c r="H26" s="1"/>
    </row>
    <row r="27" spans="3:8">
      <c r="C27" s="1" t="s">
        <v>35</v>
      </c>
      <c r="D27" s="1">
        <v>17</v>
      </c>
      <c r="E27" s="1" t="s">
        <v>36</v>
      </c>
      <c r="F27" s="1">
        <v>8.5185999999999993</v>
      </c>
      <c r="G27" s="1">
        <v>0.241898</v>
      </c>
      <c r="H27" s="1"/>
    </row>
    <row r="28" spans="3:8">
      <c r="C28" s="1"/>
      <c r="D28" s="1">
        <v>18</v>
      </c>
      <c r="E28" s="1" t="s">
        <v>37</v>
      </c>
      <c r="F28" s="1">
        <v>23.889600000000002</v>
      </c>
      <c r="G28" s="1">
        <v>0.242032</v>
      </c>
      <c r="H28" s="1"/>
    </row>
    <row r="29" spans="3:8">
      <c r="C29" s="1" t="s">
        <v>38</v>
      </c>
      <c r="D29" s="1">
        <v>19</v>
      </c>
      <c r="E29" s="1" t="s">
        <v>39</v>
      </c>
      <c r="F29" s="1">
        <v>9.1414000000000009</v>
      </c>
      <c r="G29" s="1">
        <v>0.24217900000000001</v>
      </c>
      <c r="H29" s="1"/>
    </row>
    <row r="30" spans="3:8">
      <c r="C30" s="1"/>
      <c r="D30" s="1">
        <v>20</v>
      </c>
      <c r="E30" s="1" t="s">
        <v>40</v>
      </c>
      <c r="F30" s="1">
        <v>24.248699999999999</v>
      </c>
      <c r="G30" s="1">
        <v>0.24232799999999999</v>
      </c>
      <c r="H30" s="1"/>
    </row>
    <row r="31" spans="3:8">
      <c r="C31" s="1" t="s">
        <v>41</v>
      </c>
      <c r="D31" s="1">
        <v>21</v>
      </c>
      <c r="E31" s="1" t="s">
        <v>42</v>
      </c>
      <c r="F31" s="1">
        <v>8.2395999999999994</v>
      </c>
      <c r="G31" s="1">
        <v>0.24246899999999999</v>
      </c>
      <c r="H31" s="1"/>
    </row>
    <row r="32" spans="3:8">
      <c r="C32" s="1"/>
      <c r="D32" s="1">
        <v>22</v>
      </c>
      <c r="E32" s="1" t="s">
        <v>43</v>
      </c>
      <c r="F32" s="1">
        <v>23.1189</v>
      </c>
      <c r="G32" s="1">
        <v>0.242592</v>
      </c>
      <c r="H32" s="1"/>
    </row>
    <row r="33" spans="3:8">
      <c r="C33" s="7" t="s">
        <v>44</v>
      </c>
      <c r="D33" s="1">
        <v>23</v>
      </c>
      <c r="E33" s="7" t="s">
        <v>45</v>
      </c>
      <c r="F33" s="7">
        <v>7.9151999999999996</v>
      </c>
      <c r="G33" s="7">
        <v>0.24268899999999999</v>
      </c>
      <c r="H33" s="7"/>
    </row>
    <row r="34" spans="3:8">
      <c r="C34" s="1"/>
      <c r="D34" s="1">
        <v>24</v>
      </c>
      <c r="E34" s="1" t="s">
        <v>46</v>
      </c>
      <c r="F34" s="1">
        <v>22.6587</v>
      </c>
      <c r="G34" s="1">
        <v>0.242752</v>
      </c>
      <c r="H34" s="1"/>
    </row>
  </sheetData>
  <phoneticPr fontId="1"/>
  <conditionalFormatting sqref="I1:I7 G8 I9:I1048576">
    <cfRule type="cellIs" dxfId="2" priority="1" operator="equal">
      <formula>TRUE</formula>
    </cfRule>
  </conditionalFormatting>
  <dataValidations count="2">
    <dataValidation type="list" allowBlank="1" showInputMessage="1" showErrorMessage="1" sqref="C5:D5">
      <formula1>"2017,2018,2019,2020,2021,2022,2023,2024,2025,2026,2027,2028,2029,2030"</formula1>
    </dataValidation>
    <dataValidation type="list" allowBlank="1" showInputMessage="1" showErrorMessage="1" sqref="D6 C6:C7">
      <formula1>"1,2,3,4,5,6,7,8,9,10,11,12,13,14,15,16,17,18,19,20,21,22,23,24'計算方法'!$C$8"</formula1>
    </dataValidation>
  </dataValidations>
  <hyperlinks>
    <hyperlink ref="C2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P28"/>
  <sheetViews>
    <sheetView workbookViewId="0">
      <selection activeCell="B5" sqref="B5"/>
    </sheetView>
  </sheetViews>
  <sheetFormatPr defaultRowHeight="13.5"/>
  <cols>
    <col min="3" max="5" width="6.375" customWidth="1"/>
    <col min="6" max="6" width="11.125" customWidth="1"/>
    <col min="7" max="7" width="8.375" bestFit="1" customWidth="1"/>
    <col min="8" max="8" width="6.375" customWidth="1"/>
    <col min="9" max="9" width="11.625" bestFit="1" customWidth="1"/>
    <col min="10" max="10" width="9.75" bestFit="1" customWidth="1"/>
    <col min="11" max="11" width="10.5" bestFit="1" customWidth="1"/>
  </cols>
  <sheetData>
    <row r="2" spans="2:16" ht="30.75" customHeight="1">
      <c r="B2" s="19" t="s">
        <v>63</v>
      </c>
      <c r="D2" s="5"/>
      <c r="E2" s="5"/>
      <c r="F2" s="5"/>
      <c r="H2" s="5"/>
    </row>
    <row r="4" spans="2:16">
      <c r="B4" s="15" t="s">
        <v>51</v>
      </c>
      <c r="C4" s="15" t="s">
        <v>53</v>
      </c>
      <c r="D4" s="15" t="s">
        <v>60</v>
      </c>
      <c r="E4" s="15" t="s">
        <v>61</v>
      </c>
      <c r="F4" s="15" t="s">
        <v>62</v>
      </c>
      <c r="G4" s="15" t="s">
        <v>48</v>
      </c>
      <c r="H4" s="15" t="s">
        <v>54</v>
      </c>
      <c r="I4" s="15" t="s">
        <v>59</v>
      </c>
      <c r="J4" s="11"/>
      <c r="K4" s="2" t="s">
        <v>8</v>
      </c>
      <c r="L4" s="2" t="s">
        <v>4</v>
      </c>
      <c r="M4" s="2" t="s">
        <v>9</v>
      </c>
      <c r="N4" s="2" t="s">
        <v>5</v>
      </c>
      <c r="O4" s="2" t="s">
        <v>6</v>
      </c>
      <c r="P4" s="2" t="s">
        <v>10</v>
      </c>
    </row>
    <row r="5" spans="2:16">
      <c r="B5" s="1">
        <v>2018</v>
      </c>
      <c r="C5" s="1">
        <v>1</v>
      </c>
      <c r="D5" s="1"/>
      <c r="E5" s="1"/>
      <c r="F5" s="1"/>
      <c r="G5" s="16"/>
      <c r="H5" s="16"/>
      <c r="I5" s="17"/>
      <c r="J5" s="11"/>
      <c r="K5" s="1" t="s">
        <v>11</v>
      </c>
      <c r="L5" s="1">
        <v>1</v>
      </c>
      <c r="M5" s="1" t="s">
        <v>12</v>
      </c>
      <c r="N5" s="1">
        <v>6.3811</v>
      </c>
      <c r="O5" s="1">
        <v>0.24277799999999999</v>
      </c>
      <c r="P5" s="1">
        <v>-1</v>
      </c>
    </row>
    <row r="6" spans="2:16" s="10" customFormat="1">
      <c r="B6" s="1">
        <v>2018</v>
      </c>
      <c r="C6" s="1">
        <v>2</v>
      </c>
      <c r="D6" s="1"/>
      <c r="E6" s="1"/>
      <c r="F6" s="1"/>
      <c r="G6" s="16"/>
      <c r="H6" s="16"/>
      <c r="I6" s="17"/>
      <c r="J6" s="12"/>
      <c r="K6" s="1"/>
      <c r="L6" s="1">
        <v>2</v>
      </c>
      <c r="M6" s="1" t="s">
        <v>13</v>
      </c>
      <c r="N6" s="1">
        <v>21.104600000000001</v>
      </c>
      <c r="O6" s="1">
        <v>0.24276500000000001</v>
      </c>
      <c r="P6" s="1">
        <v>-1</v>
      </c>
    </row>
    <row r="7" spans="2:16">
      <c r="B7" s="1">
        <v>2018</v>
      </c>
      <c r="C7" s="1">
        <v>3</v>
      </c>
      <c r="D7" s="1"/>
      <c r="E7" s="1"/>
      <c r="F7" s="1"/>
      <c r="G7" s="16"/>
      <c r="H7" s="16"/>
      <c r="I7" s="17"/>
      <c r="J7" s="11"/>
      <c r="K7" s="1" t="s">
        <v>14</v>
      </c>
      <c r="L7" s="1">
        <v>3</v>
      </c>
      <c r="M7" s="1" t="s">
        <v>15</v>
      </c>
      <c r="N7" s="1">
        <v>4.8693</v>
      </c>
      <c r="O7" s="1">
        <v>0.24271300000000001</v>
      </c>
      <c r="P7" s="1">
        <v>-1</v>
      </c>
    </row>
    <row r="8" spans="2:16">
      <c r="B8" s="1">
        <v>2018</v>
      </c>
      <c r="C8" s="1">
        <v>4</v>
      </c>
      <c r="D8" s="1"/>
      <c r="E8" s="1"/>
      <c r="F8" s="1"/>
      <c r="G8" s="16"/>
      <c r="H8" s="16"/>
      <c r="I8" s="17"/>
      <c r="J8" s="11"/>
      <c r="K8" s="1"/>
      <c r="L8" s="1">
        <v>4</v>
      </c>
      <c r="M8" s="1" t="s">
        <v>16</v>
      </c>
      <c r="N8" s="1">
        <v>19.706199999999999</v>
      </c>
      <c r="O8" s="1">
        <v>0.24262700000000001</v>
      </c>
      <c r="P8" s="1">
        <v>-1</v>
      </c>
    </row>
    <row r="9" spans="2:16">
      <c r="B9" s="1">
        <v>2018</v>
      </c>
      <c r="C9" s="1">
        <v>5</v>
      </c>
      <c r="D9" s="1"/>
      <c r="E9" s="1"/>
      <c r="F9" s="1"/>
      <c r="G9" s="16"/>
      <c r="H9" s="16"/>
      <c r="I9" s="17"/>
      <c r="K9" s="1" t="s">
        <v>17</v>
      </c>
      <c r="L9" s="1">
        <v>5</v>
      </c>
      <c r="M9" s="1" t="s">
        <v>18</v>
      </c>
      <c r="N9" s="1">
        <v>6.3967999999999998</v>
      </c>
      <c r="O9" s="1">
        <v>0.24251200000000001</v>
      </c>
      <c r="P9" s="1"/>
    </row>
    <row r="10" spans="2:16">
      <c r="B10" s="1">
        <v>2018</v>
      </c>
      <c r="C10" s="1">
        <v>6</v>
      </c>
      <c r="D10" s="1"/>
      <c r="E10" s="1"/>
      <c r="F10" s="1"/>
      <c r="G10" s="16"/>
      <c r="H10" s="16"/>
      <c r="I10" s="17"/>
      <c r="K10" s="1"/>
      <c r="L10" s="1">
        <v>6</v>
      </c>
      <c r="M10" s="1" t="s">
        <v>19</v>
      </c>
      <c r="N10" s="1">
        <v>21.447099999999999</v>
      </c>
      <c r="O10" s="1">
        <v>0.24237700000000001</v>
      </c>
      <c r="P10" s="1"/>
    </row>
    <row r="11" spans="2:16">
      <c r="B11" s="1">
        <v>2018</v>
      </c>
      <c r="C11" s="1">
        <v>7</v>
      </c>
      <c r="D11" s="1"/>
      <c r="E11" s="1"/>
      <c r="F11" s="1"/>
      <c r="G11" s="16"/>
      <c r="H11" s="16"/>
      <c r="I11" s="17"/>
      <c r="K11" s="1" t="s">
        <v>20</v>
      </c>
      <c r="L11" s="1">
        <v>7</v>
      </c>
      <c r="M11" s="1" t="s">
        <v>21</v>
      </c>
      <c r="N11" s="1">
        <v>5.6280000000000001</v>
      </c>
      <c r="O11" s="1">
        <v>0.242231</v>
      </c>
      <c r="P11" s="1"/>
    </row>
    <row r="12" spans="2:16">
      <c r="B12" s="1">
        <v>2018</v>
      </c>
      <c r="C12" s="1">
        <v>8</v>
      </c>
      <c r="D12" s="1"/>
      <c r="E12" s="1"/>
      <c r="F12" s="1"/>
      <c r="G12" s="16"/>
      <c r="H12" s="16"/>
      <c r="I12" s="17"/>
      <c r="K12" s="1"/>
      <c r="L12" s="1">
        <v>8</v>
      </c>
      <c r="M12" s="1" t="s">
        <v>22</v>
      </c>
      <c r="N12" s="1">
        <v>20.9375</v>
      </c>
      <c r="O12" s="1">
        <v>0.24208299999999999</v>
      </c>
      <c r="P12" s="1"/>
    </row>
    <row r="13" spans="2:16">
      <c r="B13" s="1">
        <v>2018</v>
      </c>
      <c r="C13" s="1">
        <v>9</v>
      </c>
      <c r="D13" s="1"/>
      <c r="E13" s="1"/>
      <c r="F13" s="1"/>
      <c r="G13" s="16"/>
      <c r="H13" s="16"/>
      <c r="I13" s="17"/>
      <c r="K13" s="1" t="s">
        <v>23</v>
      </c>
      <c r="L13" s="1">
        <v>9</v>
      </c>
      <c r="M13" s="1" t="s">
        <v>24</v>
      </c>
      <c r="N13" s="1">
        <v>6.3771000000000004</v>
      </c>
      <c r="O13" s="1">
        <v>0.24194499999999999</v>
      </c>
      <c r="P13" s="1"/>
    </row>
    <row r="14" spans="2:16">
      <c r="B14" s="1">
        <v>2018</v>
      </c>
      <c r="C14" s="1">
        <v>10</v>
      </c>
      <c r="D14" s="1"/>
      <c r="E14" s="1"/>
      <c r="F14" s="1"/>
      <c r="G14" s="16"/>
      <c r="H14" s="16"/>
      <c r="I14" s="17"/>
      <c r="K14" s="1"/>
      <c r="L14" s="1">
        <v>10</v>
      </c>
      <c r="M14" s="1" t="s">
        <v>25</v>
      </c>
      <c r="N14" s="1">
        <v>21.93</v>
      </c>
      <c r="O14" s="1">
        <v>0.24182500000000001</v>
      </c>
      <c r="P14" s="1"/>
    </row>
    <row r="15" spans="2:16">
      <c r="B15" s="1">
        <v>2018</v>
      </c>
      <c r="C15" s="1">
        <v>11</v>
      </c>
      <c r="D15" s="1"/>
      <c r="E15" s="1"/>
      <c r="F15" s="1"/>
      <c r="G15" s="16"/>
      <c r="H15" s="16"/>
      <c r="I15" s="17"/>
      <c r="K15" s="1" t="s">
        <v>26</v>
      </c>
      <c r="L15" s="1">
        <v>11</v>
      </c>
      <c r="M15" s="1" t="s">
        <v>27</v>
      </c>
      <c r="N15" s="1">
        <v>6.5732999999999997</v>
      </c>
      <c r="O15" s="1">
        <v>0.241731</v>
      </c>
      <c r="P15" s="1"/>
    </row>
    <row r="16" spans="2:16">
      <c r="B16" s="1">
        <v>2018</v>
      </c>
      <c r="C16" s="1">
        <v>12</v>
      </c>
      <c r="D16" s="1"/>
      <c r="E16" s="1"/>
      <c r="F16" s="1"/>
      <c r="G16" s="16"/>
      <c r="H16" s="16"/>
      <c r="I16" s="17"/>
      <c r="K16" s="1"/>
      <c r="L16" s="1">
        <v>12</v>
      </c>
      <c r="M16" s="1" t="s">
        <v>28</v>
      </c>
      <c r="N16" s="1">
        <v>22.274699999999999</v>
      </c>
      <c r="O16" s="1">
        <v>0.24166899999999999</v>
      </c>
      <c r="P16" s="1"/>
    </row>
    <row r="17" spans="2:16">
      <c r="B17" s="1">
        <v>2018</v>
      </c>
      <c r="C17" s="1">
        <v>13</v>
      </c>
      <c r="D17" s="1"/>
      <c r="E17" s="1"/>
      <c r="F17" s="1"/>
      <c r="G17" s="16"/>
      <c r="H17" s="16"/>
      <c r="I17" s="17"/>
      <c r="K17" s="1" t="s">
        <v>29</v>
      </c>
      <c r="L17" s="1">
        <v>13</v>
      </c>
      <c r="M17" s="1" t="s">
        <v>30</v>
      </c>
      <c r="N17" s="1">
        <v>8.0091000000000001</v>
      </c>
      <c r="O17" s="1">
        <v>0.241642</v>
      </c>
      <c r="P17" s="1"/>
    </row>
    <row r="18" spans="2:16">
      <c r="B18" s="1">
        <v>2018</v>
      </c>
      <c r="C18" s="1">
        <v>14</v>
      </c>
      <c r="D18" s="1"/>
      <c r="E18" s="1"/>
      <c r="F18" s="1"/>
      <c r="G18" s="16"/>
      <c r="H18" s="16"/>
      <c r="I18" s="17"/>
      <c r="K18" s="1"/>
      <c r="L18" s="1">
        <v>14</v>
      </c>
      <c r="M18" s="1" t="s">
        <v>31</v>
      </c>
      <c r="N18" s="1">
        <v>23.7317</v>
      </c>
      <c r="O18" s="1">
        <v>0.24165400000000001</v>
      </c>
      <c r="P18" s="1"/>
    </row>
    <row r="19" spans="2:16">
      <c r="B19" s="1">
        <v>2018</v>
      </c>
      <c r="C19" s="1">
        <v>15</v>
      </c>
      <c r="D19" s="1"/>
      <c r="E19" s="1"/>
      <c r="F19" s="1"/>
      <c r="G19" s="16"/>
      <c r="H19" s="16"/>
      <c r="I19" s="17"/>
      <c r="K19" s="1" t="s">
        <v>32</v>
      </c>
      <c r="L19" s="1">
        <v>15</v>
      </c>
      <c r="M19" s="1" t="s">
        <v>33</v>
      </c>
      <c r="N19" s="1">
        <v>8.4101999999999997</v>
      </c>
      <c r="O19" s="1">
        <v>0.241703</v>
      </c>
      <c r="P19" s="1"/>
    </row>
    <row r="20" spans="2:16">
      <c r="B20" s="1">
        <v>2018</v>
      </c>
      <c r="C20" s="1">
        <v>16</v>
      </c>
      <c r="D20" s="1"/>
      <c r="E20" s="1"/>
      <c r="F20" s="1"/>
      <c r="G20" s="16"/>
      <c r="H20" s="16"/>
      <c r="I20" s="17"/>
      <c r="K20" s="1"/>
      <c r="L20" s="1">
        <v>16</v>
      </c>
      <c r="M20" s="1" t="s">
        <v>34</v>
      </c>
      <c r="N20" s="1">
        <v>24.012499999999999</v>
      </c>
      <c r="O20" s="1">
        <v>0.241786</v>
      </c>
      <c r="P20" s="1"/>
    </row>
    <row r="21" spans="2:16">
      <c r="B21" s="1">
        <v>2018</v>
      </c>
      <c r="C21" s="1">
        <v>17</v>
      </c>
      <c r="D21" s="1"/>
      <c r="E21" s="1"/>
      <c r="F21" s="1"/>
      <c r="G21" s="16"/>
      <c r="H21" s="16"/>
      <c r="I21" s="17"/>
      <c r="K21" s="1" t="s">
        <v>35</v>
      </c>
      <c r="L21" s="1">
        <v>17</v>
      </c>
      <c r="M21" s="1" t="s">
        <v>36</v>
      </c>
      <c r="N21" s="1">
        <v>8.5185999999999993</v>
      </c>
      <c r="O21" s="1">
        <v>0.241898</v>
      </c>
      <c r="P21" s="1"/>
    </row>
    <row r="22" spans="2:16">
      <c r="B22" s="1">
        <v>2018</v>
      </c>
      <c r="C22" s="1">
        <v>18</v>
      </c>
      <c r="D22" s="1"/>
      <c r="E22" s="1"/>
      <c r="F22" s="1"/>
      <c r="G22" s="16"/>
      <c r="H22" s="16"/>
      <c r="I22" s="17"/>
      <c r="K22" s="1"/>
      <c r="L22" s="1">
        <v>18</v>
      </c>
      <c r="M22" s="1" t="s">
        <v>37</v>
      </c>
      <c r="N22" s="1">
        <v>23.889600000000002</v>
      </c>
      <c r="O22" s="1">
        <v>0.242032</v>
      </c>
      <c r="P22" s="1"/>
    </row>
    <row r="23" spans="2:16">
      <c r="B23" s="1">
        <v>2018</v>
      </c>
      <c r="C23" s="1">
        <v>19</v>
      </c>
      <c r="D23" s="1"/>
      <c r="E23" s="1"/>
      <c r="F23" s="1"/>
      <c r="G23" s="16"/>
      <c r="H23" s="16"/>
      <c r="I23" s="17"/>
      <c r="K23" s="1" t="s">
        <v>38</v>
      </c>
      <c r="L23" s="1">
        <v>19</v>
      </c>
      <c r="M23" s="1" t="s">
        <v>39</v>
      </c>
      <c r="N23" s="1">
        <v>9.1414000000000009</v>
      </c>
      <c r="O23" s="1">
        <v>0.24217900000000001</v>
      </c>
      <c r="P23" s="1"/>
    </row>
    <row r="24" spans="2:16">
      <c r="B24" s="1">
        <v>2018</v>
      </c>
      <c r="C24" s="1">
        <v>20</v>
      </c>
      <c r="D24" s="1"/>
      <c r="E24" s="1"/>
      <c r="F24" s="1"/>
      <c r="G24" s="16"/>
      <c r="H24" s="16"/>
      <c r="I24" s="17"/>
      <c r="K24" s="1"/>
      <c r="L24" s="1">
        <v>20</v>
      </c>
      <c r="M24" s="1" t="s">
        <v>40</v>
      </c>
      <c r="N24" s="1">
        <v>24.248699999999999</v>
      </c>
      <c r="O24" s="1">
        <v>0.24232799999999999</v>
      </c>
      <c r="P24" s="1"/>
    </row>
    <row r="25" spans="2:16">
      <c r="B25" s="1">
        <v>2018</v>
      </c>
      <c r="C25" s="1">
        <v>21</v>
      </c>
      <c r="D25" s="1"/>
      <c r="E25" s="1"/>
      <c r="F25" s="1"/>
      <c r="G25" s="16"/>
      <c r="H25" s="16"/>
      <c r="I25" s="17"/>
      <c r="K25" s="1" t="s">
        <v>41</v>
      </c>
      <c r="L25" s="1">
        <v>21</v>
      </c>
      <c r="M25" s="1" t="s">
        <v>42</v>
      </c>
      <c r="N25" s="1">
        <v>8.2395999999999994</v>
      </c>
      <c r="O25" s="1">
        <v>0.24246899999999999</v>
      </c>
      <c r="P25" s="1"/>
    </row>
    <row r="26" spans="2:16">
      <c r="B26" s="1">
        <v>2018</v>
      </c>
      <c r="C26" s="1">
        <v>22</v>
      </c>
      <c r="D26" s="1"/>
      <c r="E26" s="1"/>
      <c r="F26" s="1"/>
      <c r="G26" s="16"/>
      <c r="H26" s="16"/>
      <c r="I26" s="17"/>
      <c r="K26" s="1"/>
      <c r="L26" s="1">
        <v>22</v>
      </c>
      <c r="M26" s="1" t="s">
        <v>43</v>
      </c>
      <c r="N26" s="1">
        <v>23.1189</v>
      </c>
      <c r="O26" s="1">
        <v>0.242592</v>
      </c>
      <c r="P26" s="1"/>
    </row>
    <row r="27" spans="2:16">
      <c r="B27" s="1">
        <v>2018</v>
      </c>
      <c r="C27" s="1">
        <v>23</v>
      </c>
      <c r="D27" s="1"/>
      <c r="E27" s="1"/>
      <c r="F27" s="1"/>
      <c r="G27" s="16"/>
      <c r="H27" s="16"/>
      <c r="I27" s="17"/>
      <c r="K27" s="7" t="s">
        <v>44</v>
      </c>
      <c r="L27" s="1">
        <v>23</v>
      </c>
      <c r="M27" s="7" t="s">
        <v>45</v>
      </c>
      <c r="N27" s="7">
        <v>7.9151999999999996</v>
      </c>
      <c r="O27" s="7">
        <v>0.24268899999999999</v>
      </c>
      <c r="P27" s="7"/>
    </row>
    <row r="28" spans="2:16">
      <c r="B28" s="1">
        <v>2018</v>
      </c>
      <c r="C28" s="1">
        <v>24</v>
      </c>
      <c r="D28" s="1"/>
      <c r="E28" s="1"/>
      <c r="F28" s="1"/>
      <c r="G28" s="16"/>
      <c r="H28" s="16"/>
      <c r="I28" s="17"/>
      <c r="K28" s="1"/>
      <c r="L28" s="1">
        <v>24</v>
      </c>
      <c r="M28" s="1" t="s">
        <v>46</v>
      </c>
      <c r="N28" s="1">
        <v>22.6587</v>
      </c>
      <c r="O28" s="1">
        <v>0.242752</v>
      </c>
      <c r="P28" s="1"/>
    </row>
  </sheetData>
  <phoneticPr fontId="1"/>
  <conditionalFormatting sqref="L1:L3 L29:L1048576">
    <cfRule type="cellIs" dxfId="1" priority="1" operator="equal">
      <formula>TRUE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P28"/>
  <sheetViews>
    <sheetView workbookViewId="0">
      <selection activeCell="B5" sqref="B5"/>
    </sheetView>
  </sheetViews>
  <sheetFormatPr defaultRowHeight="13.5"/>
  <cols>
    <col min="3" max="5" width="6.375" customWidth="1"/>
    <col min="6" max="6" width="11.125" customWidth="1"/>
    <col min="7" max="7" width="8.375" bestFit="1" customWidth="1"/>
    <col min="8" max="8" width="6.375" customWidth="1"/>
    <col min="9" max="9" width="11.625" bestFit="1" customWidth="1"/>
    <col min="10" max="10" width="9.75" bestFit="1" customWidth="1"/>
    <col min="11" max="11" width="10.5" bestFit="1" customWidth="1"/>
  </cols>
  <sheetData>
    <row r="2" spans="2:16" ht="30.75" customHeight="1">
      <c r="B2" s="20" t="s">
        <v>63</v>
      </c>
      <c r="D2" s="5"/>
      <c r="E2" s="5"/>
      <c r="F2" s="5"/>
      <c r="H2" s="5"/>
    </row>
    <row r="4" spans="2:16">
      <c r="B4" s="15" t="s">
        <v>51</v>
      </c>
      <c r="C4" s="15" t="s">
        <v>53</v>
      </c>
      <c r="D4" s="15" t="s">
        <v>60</v>
      </c>
      <c r="E4" s="15" t="s">
        <v>61</v>
      </c>
      <c r="F4" s="15" t="s">
        <v>62</v>
      </c>
      <c r="G4" s="15" t="s">
        <v>48</v>
      </c>
      <c r="H4" s="15" t="s">
        <v>54</v>
      </c>
      <c r="I4" s="15" t="s">
        <v>59</v>
      </c>
      <c r="J4" s="11"/>
      <c r="K4" s="2" t="s">
        <v>8</v>
      </c>
      <c r="L4" s="2" t="s">
        <v>4</v>
      </c>
      <c r="M4" s="2" t="s">
        <v>9</v>
      </c>
      <c r="N4" s="2" t="s">
        <v>5</v>
      </c>
      <c r="O4" s="2" t="s">
        <v>6</v>
      </c>
      <c r="P4" s="2" t="s">
        <v>10</v>
      </c>
    </row>
    <row r="5" spans="2:16">
      <c r="B5" s="1">
        <v>2018</v>
      </c>
      <c r="C5" s="1">
        <v>1</v>
      </c>
      <c r="D5" s="1">
        <f>B5+INDEX($K$5:$P$28,C5,6)</f>
        <v>2017</v>
      </c>
      <c r="E5" s="1">
        <f>INDEX($K$5:$P$28,C5,4)</f>
        <v>6.3811</v>
      </c>
      <c r="F5" s="1">
        <f>INDEX($K$5:$P$28,C5,5)</f>
        <v>0.24277799999999999</v>
      </c>
      <c r="G5" s="16">
        <f>INT(E5+(F5*(D5-1900))-INT((D5-1900)/4))</f>
        <v>5</v>
      </c>
      <c r="H5" s="16" t="str">
        <f t="shared" ref="H5:H28" si="0">INDEX($K$5:$P$28,C5,3)</f>
        <v>小寒</v>
      </c>
      <c r="I5" s="17">
        <f>DATE(B5,CEILING(C5/2,1),G5)</f>
        <v>43105</v>
      </c>
      <c r="J5" s="11"/>
      <c r="K5" s="1" t="s">
        <v>11</v>
      </c>
      <c r="L5" s="1">
        <v>1</v>
      </c>
      <c r="M5" s="1" t="s">
        <v>12</v>
      </c>
      <c r="N5" s="1">
        <v>6.3811</v>
      </c>
      <c r="O5" s="1">
        <v>0.24277799999999999</v>
      </c>
      <c r="P5" s="1">
        <v>-1</v>
      </c>
    </row>
    <row r="6" spans="2:16" s="10" customFormat="1">
      <c r="B6" s="1">
        <v>2018</v>
      </c>
      <c r="C6" s="1">
        <v>2</v>
      </c>
      <c r="D6" s="1">
        <f t="shared" ref="D6:D28" si="1">B6+INDEX($K$5:$P$28,C6,6)</f>
        <v>2017</v>
      </c>
      <c r="E6" s="1">
        <f t="shared" ref="E6:E28" si="2">INDEX($K$5:$P$28,C6,4)</f>
        <v>21.104600000000001</v>
      </c>
      <c r="F6" s="1">
        <f t="shared" ref="F6:F28" si="3">INDEX($K$5:$P$28,C6,5)</f>
        <v>0.24276500000000001</v>
      </c>
      <c r="G6" s="16">
        <f t="shared" ref="G6:G28" si="4">INT(E6+(F6*(D6-1900))-INT((D6-1900)/4))</f>
        <v>20</v>
      </c>
      <c r="H6" s="16" t="str">
        <f t="shared" si="0"/>
        <v>大寒</v>
      </c>
      <c r="I6" s="17">
        <f t="shared" ref="I6:I28" si="5">DATE(B6,CEILING(C6/2,1),G6)</f>
        <v>43120</v>
      </c>
      <c r="J6" s="12"/>
      <c r="K6" s="1"/>
      <c r="L6" s="1">
        <v>2</v>
      </c>
      <c r="M6" s="1" t="s">
        <v>13</v>
      </c>
      <c r="N6" s="1">
        <v>21.104600000000001</v>
      </c>
      <c r="O6" s="1">
        <v>0.24276500000000001</v>
      </c>
      <c r="P6" s="1">
        <v>-1</v>
      </c>
    </row>
    <row r="7" spans="2:16">
      <c r="B7" s="1">
        <v>2018</v>
      </c>
      <c r="C7" s="1">
        <v>3</v>
      </c>
      <c r="D7" s="1">
        <f t="shared" si="1"/>
        <v>2017</v>
      </c>
      <c r="E7" s="1">
        <f t="shared" si="2"/>
        <v>4.8693</v>
      </c>
      <c r="F7" s="1">
        <f t="shared" si="3"/>
        <v>0.24271300000000001</v>
      </c>
      <c r="G7" s="16">
        <f t="shared" si="4"/>
        <v>4</v>
      </c>
      <c r="H7" s="16" t="str">
        <f t="shared" si="0"/>
        <v>立春</v>
      </c>
      <c r="I7" s="17">
        <f t="shared" si="5"/>
        <v>43135</v>
      </c>
      <c r="J7" s="11"/>
      <c r="K7" s="1" t="s">
        <v>14</v>
      </c>
      <c r="L7" s="1">
        <v>3</v>
      </c>
      <c r="M7" s="1" t="s">
        <v>15</v>
      </c>
      <c r="N7" s="1">
        <v>4.8693</v>
      </c>
      <c r="O7" s="1">
        <v>0.24271300000000001</v>
      </c>
      <c r="P7" s="1">
        <v>-1</v>
      </c>
    </row>
    <row r="8" spans="2:16">
      <c r="B8" s="1">
        <v>2018</v>
      </c>
      <c r="C8" s="1">
        <v>4</v>
      </c>
      <c r="D8" s="1">
        <f t="shared" si="1"/>
        <v>2017</v>
      </c>
      <c r="E8" s="1">
        <f t="shared" si="2"/>
        <v>19.706199999999999</v>
      </c>
      <c r="F8" s="1">
        <f t="shared" si="3"/>
        <v>0.24262700000000001</v>
      </c>
      <c r="G8" s="16">
        <f t="shared" si="4"/>
        <v>19</v>
      </c>
      <c r="H8" s="16" t="str">
        <f t="shared" si="0"/>
        <v>雨水</v>
      </c>
      <c r="I8" s="17">
        <f t="shared" si="5"/>
        <v>43150</v>
      </c>
      <c r="J8" s="11"/>
      <c r="K8" s="1"/>
      <c r="L8" s="1">
        <v>4</v>
      </c>
      <c r="M8" s="1" t="s">
        <v>16</v>
      </c>
      <c r="N8" s="1">
        <v>19.706199999999999</v>
      </c>
      <c r="O8" s="1">
        <v>0.24262700000000001</v>
      </c>
      <c r="P8" s="1">
        <v>-1</v>
      </c>
    </row>
    <row r="9" spans="2:16">
      <c r="B9" s="1">
        <v>2018</v>
      </c>
      <c r="C9" s="1">
        <v>5</v>
      </c>
      <c r="D9" s="1">
        <f t="shared" si="1"/>
        <v>2018</v>
      </c>
      <c r="E9" s="1">
        <f t="shared" si="2"/>
        <v>6.3967999999999998</v>
      </c>
      <c r="F9" s="1">
        <f t="shared" si="3"/>
        <v>0.24251200000000001</v>
      </c>
      <c r="G9" s="16">
        <f t="shared" si="4"/>
        <v>6</v>
      </c>
      <c r="H9" s="16" t="str">
        <f t="shared" si="0"/>
        <v>啓蟄</v>
      </c>
      <c r="I9" s="17">
        <f t="shared" si="5"/>
        <v>43165</v>
      </c>
      <c r="K9" s="1" t="s">
        <v>17</v>
      </c>
      <c r="L9" s="1">
        <v>5</v>
      </c>
      <c r="M9" s="1" t="s">
        <v>18</v>
      </c>
      <c r="N9" s="1">
        <v>6.3967999999999998</v>
      </c>
      <c r="O9" s="1">
        <v>0.24251200000000001</v>
      </c>
      <c r="P9" s="1"/>
    </row>
    <row r="10" spans="2:16">
      <c r="B10" s="1">
        <v>2018</v>
      </c>
      <c r="C10" s="1">
        <v>6</v>
      </c>
      <c r="D10" s="1">
        <f t="shared" si="1"/>
        <v>2018</v>
      </c>
      <c r="E10" s="1">
        <f t="shared" si="2"/>
        <v>21.447099999999999</v>
      </c>
      <c r="F10" s="1">
        <f t="shared" si="3"/>
        <v>0.24237700000000001</v>
      </c>
      <c r="G10" s="16">
        <f t="shared" si="4"/>
        <v>21</v>
      </c>
      <c r="H10" s="16" t="str">
        <f t="shared" si="0"/>
        <v>春分</v>
      </c>
      <c r="I10" s="17">
        <f t="shared" si="5"/>
        <v>43180</v>
      </c>
      <c r="K10" s="1"/>
      <c r="L10" s="1">
        <v>6</v>
      </c>
      <c r="M10" s="1" t="s">
        <v>19</v>
      </c>
      <c r="N10" s="1">
        <v>21.447099999999999</v>
      </c>
      <c r="O10" s="1">
        <v>0.24237700000000001</v>
      </c>
      <c r="P10" s="1"/>
    </row>
    <row r="11" spans="2:16">
      <c r="B11" s="1">
        <v>2018</v>
      </c>
      <c r="C11" s="1">
        <v>7</v>
      </c>
      <c r="D11" s="1">
        <f t="shared" si="1"/>
        <v>2018</v>
      </c>
      <c r="E11" s="1">
        <f t="shared" si="2"/>
        <v>5.6280000000000001</v>
      </c>
      <c r="F11" s="1">
        <f t="shared" si="3"/>
        <v>0.242231</v>
      </c>
      <c r="G11" s="16">
        <f t="shared" si="4"/>
        <v>5</v>
      </c>
      <c r="H11" s="16" t="str">
        <f t="shared" si="0"/>
        <v>清明</v>
      </c>
      <c r="I11" s="17">
        <f t="shared" si="5"/>
        <v>43195</v>
      </c>
      <c r="K11" s="1" t="s">
        <v>20</v>
      </c>
      <c r="L11" s="1">
        <v>7</v>
      </c>
      <c r="M11" s="1" t="s">
        <v>21</v>
      </c>
      <c r="N11" s="1">
        <v>5.6280000000000001</v>
      </c>
      <c r="O11" s="1">
        <v>0.242231</v>
      </c>
      <c r="P11" s="1"/>
    </row>
    <row r="12" spans="2:16">
      <c r="B12" s="1">
        <v>2018</v>
      </c>
      <c r="C12" s="1">
        <v>8</v>
      </c>
      <c r="D12" s="1">
        <f t="shared" si="1"/>
        <v>2018</v>
      </c>
      <c r="E12" s="1">
        <f t="shared" si="2"/>
        <v>20.9375</v>
      </c>
      <c r="F12" s="1">
        <f t="shared" si="3"/>
        <v>0.24208299999999999</v>
      </c>
      <c r="G12" s="16">
        <f t="shared" si="4"/>
        <v>20</v>
      </c>
      <c r="H12" s="16" t="str">
        <f t="shared" si="0"/>
        <v>穀雨</v>
      </c>
      <c r="I12" s="17">
        <f t="shared" si="5"/>
        <v>43210</v>
      </c>
      <c r="K12" s="1"/>
      <c r="L12" s="1">
        <v>8</v>
      </c>
      <c r="M12" s="1" t="s">
        <v>22</v>
      </c>
      <c r="N12" s="1">
        <v>20.9375</v>
      </c>
      <c r="O12" s="1">
        <v>0.24208299999999999</v>
      </c>
      <c r="P12" s="1"/>
    </row>
    <row r="13" spans="2:16">
      <c r="B13" s="1">
        <v>2018</v>
      </c>
      <c r="C13" s="1">
        <v>9</v>
      </c>
      <c r="D13" s="1">
        <f t="shared" si="1"/>
        <v>2018</v>
      </c>
      <c r="E13" s="1">
        <f t="shared" si="2"/>
        <v>6.3771000000000004</v>
      </c>
      <c r="F13" s="1">
        <f t="shared" si="3"/>
        <v>0.24194499999999999</v>
      </c>
      <c r="G13" s="16">
        <f t="shared" si="4"/>
        <v>5</v>
      </c>
      <c r="H13" s="16" t="str">
        <f t="shared" si="0"/>
        <v>立夏</v>
      </c>
      <c r="I13" s="17">
        <f t="shared" si="5"/>
        <v>43225</v>
      </c>
      <c r="K13" s="1" t="s">
        <v>23</v>
      </c>
      <c r="L13" s="1">
        <v>9</v>
      </c>
      <c r="M13" s="1" t="s">
        <v>24</v>
      </c>
      <c r="N13" s="1">
        <v>6.3771000000000004</v>
      </c>
      <c r="O13" s="1">
        <v>0.24194499999999999</v>
      </c>
      <c r="P13" s="1"/>
    </row>
    <row r="14" spans="2:16">
      <c r="B14" s="1">
        <v>2018</v>
      </c>
      <c r="C14" s="1">
        <v>10</v>
      </c>
      <c r="D14" s="1">
        <f t="shared" si="1"/>
        <v>2018</v>
      </c>
      <c r="E14" s="1">
        <f t="shared" si="2"/>
        <v>21.93</v>
      </c>
      <c r="F14" s="1">
        <f t="shared" si="3"/>
        <v>0.24182500000000001</v>
      </c>
      <c r="G14" s="16">
        <f t="shared" si="4"/>
        <v>21</v>
      </c>
      <c r="H14" s="16" t="str">
        <f t="shared" si="0"/>
        <v>小満</v>
      </c>
      <c r="I14" s="17">
        <f t="shared" si="5"/>
        <v>43241</v>
      </c>
      <c r="K14" s="1"/>
      <c r="L14" s="1">
        <v>10</v>
      </c>
      <c r="M14" s="1" t="s">
        <v>25</v>
      </c>
      <c r="N14" s="1">
        <v>21.93</v>
      </c>
      <c r="O14" s="1">
        <v>0.24182500000000001</v>
      </c>
      <c r="P14" s="1"/>
    </row>
    <row r="15" spans="2:16">
      <c r="B15" s="1">
        <v>2018</v>
      </c>
      <c r="C15" s="1">
        <v>11</v>
      </c>
      <c r="D15" s="1">
        <f t="shared" si="1"/>
        <v>2018</v>
      </c>
      <c r="E15" s="1">
        <f t="shared" si="2"/>
        <v>6.5732999999999997</v>
      </c>
      <c r="F15" s="1">
        <f t="shared" si="3"/>
        <v>0.241731</v>
      </c>
      <c r="G15" s="16">
        <f t="shared" si="4"/>
        <v>6</v>
      </c>
      <c r="H15" s="16" t="str">
        <f t="shared" si="0"/>
        <v>芒種</v>
      </c>
      <c r="I15" s="17">
        <f t="shared" si="5"/>
        <v>43257</v>
      </c>
      <c r="K15" s="1" t="s">
        <v>26</v>
      </c>
      <c r="L15" s="1">
        <v>11</v>
      </c>
      <c r="M15" s="1" t="s">
        <v>27</v>
      </c>
      <c r="N15" s="1">
        <v>6.5732999999999997</v>
      </c>
      <c r="O15" s="1">
        <v>0.241731</v>
      </c>
      <c r="P15" s="1"/>
    </row>
    <row r="16" spans="2:16">
      <c r="B16" s="1">
        <v>2018</v>
      </c>
      <c r="C16" s="1">
        <v>12</v>
      </c>
      <c r="D16" s="1">
        <f t="shared" si="1"/>
        <v>2018</v>
      </c>
      <c r="E16" s="1">
        <f t="shared" si="2"/>
        <v>22.274699999999999</v>
      </c>
      <c r="F16" s="1">
        <f t="shared" si="3"/>
        <v>0.24166899999999999</v>
      </c>
      <c r="G16" s="16">
        <f t="shared" si="4"/>
        <v>21</v>
      </c>
      <c r="H16" s="16" t="str">
        <f t="shared" si="0"/>
        <v>夏至</v>
      </c>
      <c r="I16" s="17">
        <f t="shared" si="5"/>
        <v>43272</v>
      </c>
      <c r="K16" s="1"/>
      <c r="L16" s="1">
        <v>12</v>
      </c>
      <c r="M16" s="1" t="s">
        <v>28</v>
      </c>
      <c r="N16" s="1">
        <v>22.274699999999999</v>
      </c>
      <c r="O16" s="1">
        <v>0.24166899999999999</v>
      </c>
      <c r="P16" s="1"/>
    </row>
    <row r="17" spans="2:16">
      <c r="B17" s="1">
        <v>2018</v>
      </c>
      <c r="C17" s="1">
        <v>13</v>
      </c>
      <c r="D17" s="1">
        <f t="shared" si="1"/>
        <v>2018</v>
      </c>
      <c r="E17" s="1">
        <f t="shared" si="2"/>
        <v>8.0091000000000001</v>
      </c>
      <c r="F17" s="1">
        <f t="shared" si="3"/>
        <v>0.241642</v>
      </c>
      <c r="G17" s="16">
        <f t="shared" si="4"/>
        <v>7</v>
      </c>
      <c r="H17" s="16" t="str">
        <f t="shared" si="0"/>
        <v>小暑</v>
      </c>
      <c r="I17" s="17">
        <f t="shared" si="5"/>
        <v>43288</v>
      </c>
      <c r="K17" s="1" t="s">
        <v>29</v>
      </c>
      <c r="L17" s="1">
        <v>13</v>
      </c>
      <c r="M17" s="1" t="s">
        <v>30</v>
      </c>
      <c r="N17" s="1">
        <v>8.0091000000000001</v>
      </c>
      <c r="O17" s="1">
        <v>0.241642</v>
      </c>
      <c r="P17" s="1"/>
    </row>
    <row r="18" spans="2:16">
      <c r="B18" s="1">
        <v>2018</v>
      </c>
      <c r="C18" s="1">
        <v>14</v>
      </c>
      <c r="D18" s="1">
        <f t="shared" si="1"/>
        <v>2018</v>
      </c>
      <c r="E18" s="1">
        <f t="shared" si="2"/>
        <v>23.7317</v>
      </c>
      <c r="F18" s="1">
        <f t="shared" si="3"/>
        <v>0.24165400000000001</v>
      </c>
      <c r="G18" s="16">
        <f t="shared" si="4"/>
        <v>23</v>
      </c>
      <c r="H18" s="16" t="str">
        <f t="shared" si="0"/>
        <v>大暑</v>
      </c>
      <c r="I18" s="17">
        <f t="shared" si="5"/>
        <v>43304</v>
      </c>
      <c r="K18" s="1"/>
      <c r="L18" s="1">
        <v>14</v>
      </c>
      <c r="M18" s="1" t="s">
        <v>31</v>
      </c>
      <c r="N18" s="1">
        <v>23.7317</v>
      </c>
      <c r="O18" s="1">
        <v>0.24165400000000001</v>
      </c>
      <c r="P18" s="1"/>
    </row>
    <row r="19" spans="2:16">
      <c r="B19" s="1">
        <v>2018</v>
      </c>
      <c r="C19" s="1">
        <v>15</v>
      </c>
      <c r="D19" s="1">
        <f t="shared" si="1"/>
        <v>2018</v>
      </c>
      <c r="E19" s="1">
        <f t="shared" si="2"/>
        <v>8.4101999999999997</v>
      </c>
      <c r="F19" s="1">
        <f t="shared" si="3"/>
        <v>0.241703</v>
      </c>
      <c r="G19" s="16">
        <f t="shared" si="4"/>
        <v>7</v>
      </c>
      <c r="H19" s="16" t="str">
        <f t="shared" si="0"/>
        <v>立秋</v>
      </c>
      <c r="I19" s="17">
        <f t="shared" si="5"/>
        <v>43319</v>
      </c>
      <c r="K19" s="1" t="s">
        <v>32</v>
      </c>
      <c r="L19" s="1">
        <v>15</v>
      </c>
      <c r="M19" s="1" t="s">
        <v>33</v>
      </c>
      <c r="N19" s="1">
        <v>8.4101999999999997</v>
      </c>
      <c r="O19" s="1">
        <v>0.241703</v>
      </c>
      <c r="P19" s="1"/>
    </row>
    <row r="20" spans="2:16">
      <c r="B20" s="1">
        <v>2018</v>
      </c>
      <c r="C20" s="1">
        <v>16</v>
      </c>
      <c r="D20" s="1">
        <f t="shared" si="1"/>
        <v>2018</v>
      </c>
      <c r="E20" s="1">
        <f t="shared" si="2"/>
        <v>24.012499999999999</v>
      </c>
      <c r="F20" s="1">
        <f t="shared" si="3"/>
        <v>0.241786</v>
      </c>
      <c r="G20" s="16">
        <f t="shared" si="4"/>
        <v>23</v>
      </c>
      <c r="H20" s="16" t="str">
        <f t="shared" si="0"/>
        <v>処暑</v>
      </c>
      <c r="I20" s="17">
        <f t="shared" si="5"/>
        <v>43335</v>
      </c>
      <c r="K20" s="1"/>
      <c r="L20" s="1">
        <v>16</v>
      </c>
      <c r="M20" s="1" t="s">
        <v>34</v>
      </c>
      <c r="N20" s="1">
        <v>24.012499999999999</v>
      </c>
      <c r="O20" s="1">
        <v>0.241786</v>
      </c>
      <c r="P20" s="1"/>
    </row>
    <row r="21" spans="2:16">
      <c r="B21" s="1">
        <v>2018</v>
      </c>
      <c r="C21" s="1">
        <v>17</v>
      </c>
      <c r="D21" s="1">
        <f t="shared" si="1"/>
        <v>2018</v>
      </c>
      <c r="E21" s="1">
        <f t="shared" si="2"/>
        <v>8.5185999999999993</v>
      </c>
      <c r="F21" s="1">
        <f t="shared" si="3"/>
        <v>0.241898</v>
      </c>
      <c r="G21" s="16">
        <f t="shared" si="4"/>
        <v>8</v>
      </c>
      <c r="H21" s="16" t="str">
        <f t="shared" si="0"/>
        <v>白露</v>
      </c>
      <c r="I21" s="17">
        <f t="shared" si="5"/>
        <v>43351</v>
      </c>
      <c r="K21" s="1" t="s">
        <v>35</v>
      </c>
      <c r="L21" s="1">
        <v>17</v>
      </c>
      <c r="M21" s="1" t="s">
        <v>36</v>
      </c>
      <c r="N21" s="1">
        <v>8.5185999999999993</v>
      </c>
      <c r="O21" s="1">
        <v>0.241898</v>
      </c>
      <c r="P21" s="1"/>
    </row>
    <row r="22" spans="2:16">
      <c r="B22" s="1">
        <v>2018</v>
      </c>
      <c r="C22" s="1">
        <v>18</v>
      </c>
      <c r="D22" s="1">
        <f t="shared" si="1"/>
        <v>2018</v>
      </c>
      <c r="E22" s="1">
        <f t="shared" si="2"/>
        <v>23.889600000000002</v>
      </c>
      <c r="F22" s="1">
        <f t="shared" si="3"/>
        <v>0.242032</v>
      </c>
      <c r="G22" s="16">
        <f t="shared" si="4"/>
        <v>23</v>
      </c>
      <c r="H22" s="16" t="str">
        <f t="shared" si="0"/>
        <v>秋分</v>
      </c>
      <c r="I22" s="17">
        <f t="shared" si="5"/>
        <v>43366</v>
      </c>
      <c r="K22" s="1"/>
      <c r="L22" s="1">
        <v>18</v>
      </c>
      <c r="M22" s="1" t="s">
        <v>37</v>
      </c>
      <c r="N22" s="1">
        <v>23.889600000000002</v>
      </c>
      <c r="O22" s="1">
        <v>0.242032</v>
      </c>
      <c r="P22" s="1"/>
    </row>
    <row r="23" spans="2:16">
      <c r="B23" s="1">
        <v>2018</v>
      </c>
      <c r="C23" s="1">
        <v>19</v>
      </c>
      <c r="D23" s="1">
        <f t="shared" si="1"/>
        <v>2018</v>
      </c>
      <c r="E23" s="1">
        <f t="shared" si="2"/>
        <v>9.1414000000000009</v>
      </c>
      <c r="F23" s="1">
        <f t="shared" si="3"/>
        <v>0.24217900000000001</v>
      </c>
      <c r="G23" s="16">
        <f t="shared" si="4"/>
        <v>8</v>
      </c>
      <c r="H23" s="16" t="str">
        <f t="shared" si="0"/>
        <v>寒露</v>
      </c>
      <c r="I23" s="17">
        <f t="shared" si="5"/>
        <v>43381</v>
      </c>
      <c r="K23" s="1" t="s">
        <v>38</v>
      </c>
      <c r="L23" s="1">
        <v>19</v>
      </c>
      <c r="M23" s="1" t="s">
        <v>39</v>
      </c>
      <c r="N23" s="1">
        <v>9.1414000000000009</v>
      </c>
      <c r="O23" s="1">
        <v>0.24217900000000001</v>
      </c>
      <c r="P23" s="1"/>
    </row>
    <row r="24" spans="2:16">
      <c r="B24" s="1">
        <v>2018</v>
      </c>
      <c r="C24" s="1">
        <v>20</v>
      </c>
      <c r="D24" s="1">
        <f t="shared" si="1"/>
        <v>2018</v>
      </c>
      <c r="E24" s="1">
        <f t="shared" si="2"/>
        <v>24.248699999999999</v>
      </c>
      <c r="F24" s="1">
        <f t="shared" si="3"/>
        <v>0.24232799999999999</v>
      </c>
      <c r="G24" s="16">
        <f t="shared" si="4"/>
        <v>23</v>
      </c>
      <c r="H24" s="16" t="str">
        <f t="shared" si="0"/>
        <v>霜降</v>
      </c>
      <c r="I24" s="17">
        <f t="shared" si="5"/>
        <v>43396</v>
      </c>
      <c r="K24" s="1"/>
      <c r="L24" s="1">
        <v>20</v>
      </c>
      <c r="M24" s="1" t="s">
        <v>40</v>
      </c>
      <c r="N24" s="1">
        <v>24.248699999999999</v>
      </c>
      <c r="O24" s="1">
        <v>0.24232799999999999</v>
      </c>
      <c r="P24" s="1"/>
    </row>
    <row r="25" spans="2:16">
      <c r="B25" s="1">
        <v>2018</v>
      </c>
      <c r="C25" s="1">
        <v>21</v>
      </c>
      <c r="D25" s="1">
        <f t="shared" si="1"/>
        <v>2018</v>
      </c>
      <c r="E25" s="1">
        <f t="shared" si="2"/>
        <v>8.2395999999999994</v>
      </c>
      <c r="F25" s="1">
        <f t="shared" si="3"/>
        <v>0.24246899999999999</v>
      </c>
      <c r="G25" s="16">
        <f t="shared" si="4"/>
        <v>7</v>
      </c>
      <c r="H25" s="16" t="str">
        <f t="shared" si="0"/>
        <v>立冬</v>
      </c>
      <c r="I25" s="17">
        <f t="shared" si="5"/>
        <v>43411</v>
      </c>
      <c r="K25" s="1" t="s">
        <v>41</v>
      </c>
      <c r="L25" s="1">
        <v>21</v>
      </c>
      <c r="M25" s="1" t="s">
        <v>42</v>
      </c>
      <c r="N25" s="1">
        <v>8.2395999999999994</v>
      </c>
      <c r="O25" s="1">
        <v>0.24246899999999999</v>
      </c>
      <c r="P25" s="1"/>
    </row>
    <row r="26" spans="2:16">
      <c r="B26" s="1">
        <v>2018</v>
      </c>
      <c r="C26" s="1">
        <v>22</v>
      </c>
      <c r="D26" s="1">
        <f t="shared" si="1"/>
        <v>2018</v>
      </c>
      <c r="E26" s="1">
        <f t="shared" si="2"/>
        <v>23.1189</v>
      </c>
      <c r="F26" s="1">
        <f t="shared" si="3"/>
        <v>0.242592</v>
      </c>
      <c r="G26" s="16">
        <f t="shared" si="4"/>
        <v>22</v>
      </c>
      <c r="H26" s="16" t="str">
        <f t="shared" si="0"/>
        <v>小雪</v>
      </c>
      <c r="I26" s="17">
        <f t="shared" si="5"/>
        <v>43426</v>
      </c>
      <c r="K26" s="1"/>
      <c r="L26" s="1">
        <v>22</v>
      </c>
      <c r="M26" s="1" t="s">
        <v>43</v>
      </c>
      <c r="N26" s="1">
        <v>23.1189</v>
      </c>
      <c r="O26" s="1">
        <v>0.242592</v>
      </c>
      <c r="P26" s="1"/>
    </row>
    <row r="27" spans="2:16">
      <c r="B27" s="1">
        <v>2018</v>
      </c>
      <c r="C27" s="1">
        <v>23</v>
      </c>
      <c r="D27" s="1">
        <f t="shared" si="1"/>
        <v>2018</v>
      </c>
      <c r="E27" s="1">
        <f t="shared" si="2"/>
        <v>7.9151999999999996</v>
      </c>
      <c r="F27" s="1">
        <f t="shared" si="3"/>
        <v>0.24268899999999999</v>
      </c>
      <c r="G27" s="16">
        <f t="shared" si="4"/>
        <v>7</v>
      </c>
      <c r="H27" s="16" t="str">
        <f t="shared" si="0"/>
        <v>大雪</v>
      </c>
      <c r="I27" s="17">
        <f t="shared" si="5"/>
        <v>43441</v>
      </c>
      <c r="K27" s="7" t="s">
        <v>44</v>
      </c>
      <c r="L27" s="1">
        <v>23</v>
      </c>
      <c r="M27" s="7" t="s">
        <v>45</v>
      </c>
      <c r="N27" s="7">
        <v>7.9151999999999996</v>
      </c>
      <c r="O27" s="7">
        <v>0.24268899999999999</v>
      </c>
      <c r="P27" s="7"/>
    </row>
    <row r="28" spans="2:16">
      <c r="B28" s="1">
        <v>2018</v>
      </c>
      <c r="C28" s="1">
        <v>24</v>
      </c>
      <c r="D28" s="1">
        <f t="shared" si="1"/>
        <v>2018</v>
      </c>
      <c r="E28" s="1">
        <f t="shared" si="2"/>
        <v>22.6587</v>
      </c>
      <c r="F28" s="1">
        <f t="shared" si="3"/>
        <v>0.242752</v>
      </c>
      <c r="G28" s="16">
        <f t="shared" si="4"/>
        <v>22</v>
      </c>
      <c r="H28" s="16" t="str">
        <f t="shared" si="0"/>
        <v>冬至</v>
      </c>
      <c r="I28" s="17">
        <f t="shared" si="5"/>
        <v>43456</v>
      </c>
      <c r="K28" s="1"/>
      <c r="L28" s="1">
        <v>24</v>
      </c>
      <c r="M28" s="1" t="s">
        <v>46</v>
      </c>
      <c r="N28" s="1">
        <v>22.6587</v>
      </c>
      <c r="O28" s="1">
        <v>0.242752</v>
      </c>
      <c r="P28" s="1"/>
    </row>
  </sheetData>
  <phoneticPr fontId="1"/>
  <conditionalFormatting sqref="L1:L3 L29:L1048576">
    <cfRule type="cellIs" dxfId="0" priority="1" operator="equal">
      <formula>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定数表</vt:lpstr>
      <vt:lpstr>問題１</vt:lpstr>
      <vt:lpstr>１ 解答例</vt:lpstr>
      <vt:lpstr>問題２</vt:lpstr>
      <vt:lpstr>２  解答例</vt:lpstr>
      <vt:lpstr>数値リスト</vt:lpstr>
      <vt:lpstr>節気定数表</vt:lpstr>
      <vt:lpstr>年リスト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FUKUDAI</dc:creator>
  <cp:lastModifiedBy>canal-009</cp:lastModifiedBy>
  <cp:revision/>
  <dcterms:created xsi:type="dcterms:W3CDTF">2018-08-21T21:57:54Z</dcterms:created>
  <dcterms:modified xsi:type="dcterms:W3CDTF">2020-07-10T18:18:26Z</dcterms:modified>
</cp:coreProperties>
</file>